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kentn\OneDrive\デスクトップ\"/>
    </mc:Choice>
  </mc:AlternateContent>
  <xr:revisionPtr revIDLastSave="0" documentId="13_ncr:1_{3A65BCE0-93C6-49EA-B0AF-C3650D01877A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ライフプラン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43" i="1" l="1"/>
  <c r="P42" i="1"/>
  <c r="P41" i="1"/>
  <c r="F30" i="1"/>
  <c r="Y23" i="1"/>
  <c r="I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W7" i="1"/>
  <c r="T6" i="1"/>
  <c r="T5" i="1"/>
  <c r="T4" i="1"/>
  <c r="T7" i="1" l="1"/>
  <c r="T21" i="1" s="1"/>
  <c r="T23" i="1" s="1"/>
  <c r="AE23" i="1" s="1"/>
  <c r="Q29" i="1" l="1"/>
  <c r="U29" i="1" s="1"/>
  <c r="Q27" i="1"/>
  <c r="U27" i="1" s="1"/>
  <c r="Q30" i="1"/>
  <c r="U30" i="1" s="1"/>
  <c r="Q31" i="1"/>
  <c r="U31" i="1" s="1"/>
  <c r="Q28" i="1"/>
  <c r="U28" i="1" s="1"/>
  <c r="Q32" i="1"/>
  <c r="U32" i="1" s="1"/>
</calcChain>
</file>

<file path=xl/sharedStrings.xml><?xml version="1.0" encoding="utf-8"?>
<sst xmlns="http://schemas.openxmlformats.org/spreadsheetml/2006/main" count="87" uniqueCount="65">
  <si>
    <t>A.生活費(4人世帯の平均値)</t>
  </si>
  <si>
    <t>A.生活費</t>
  </si>
  <si>
    <t>家族4人</t>
  </si>
  <si>
    <t>旦那様</t>
  </si>
  <si>
    <t>奥様</t>
  </si>
  <si>
    <t>お子様</t>
  </si>
  <si>
    <t>食費</t>
  </si>
  <si>
    <t>朝</t>
  </si>
  <si>
    <t>朝/日</t>
  </si>
  <si>
    <t>昼</t>
  </si>
  <si>
    <t>昼/日</t>
  </si>
  <si>
    <t>晩</t>
  </si>
  <si>
    <t>晩/日</t>
  </si>
  <si>
    <t>光熱費</t>
  </si>
  <si>
    <t>家具・家事</t>
  </si>
  <si>
    <t>ファッション</t>
  </si>
  <si>
    <t>保険・医療</t>
  </si>
  <si>
    <t>通信費</t>
  </si>
  <si>
    <t>14829円</t>
  </si>
  <si>
    <t>教育費</t>
  </si>
  <si>
    <t>娯楽・旅行</t>
  </si>
  <si>
    <t>美容院</t>
  </si>
  <si>
    <t>小遣い</t>
  </si>
  <si>
    <t>交際費</t>
  </si>
  <si>
    <t>その他</t>
  </si>
  <si>
    <t>月額支出合計</t>
  </si>
  <si>
    <t>※出典：総務省統計局 2020年度 家計調査</t>
  </si>
  <si>
    <t>↓</t>
  </si>
  <si>
    <t>年金受給額</t>
  </si>
  <si>
    <t>必要金額</t>
  </si>
  <si>
    <t>年間支出</t>
  </si>
  <si>
    <t>ー</t>
  </si>
  <si>
    <t>＝</t>
  </si>
  <si>
    <t>現在</t>
  </si>
  <si>
    <t>※税引後目安</t>
  </si>
  <si>
    <t>積立運用(複利計算)</t>
  </si>
  <si>
    <t>参考計算(課税なし)</t>
  </si>
  <si>
    <t>⇨</t>
  </si>
  <si>
    <t>必要資産</t>
  </si>
  <si>
    <t>積立月額</t>
  </si>
  <si>
    <t>※課税考慮</t>
  </si>
  <si>
    <t>歳</t>
  </si>
  <si>
    <t>残り</t>
  </si>
  <si>
    <t>年</t>
  </si>
  <si>
    <t>建設費</t>
  </si>
  <si>
    <t>月額返済額</t>
  </si>
  <si>
    <t>マイホーム(平均)</t>
  </si>
  <si>
    <t>3452万円</t>
  </si>
  <si>
    <t>賃貸 or  住宅ローン</t>
  </si>
  <si>
    <t>【年金】</t>
  </si>
  <si>
    <t>受給月額</t>
  </si>
  <si>
    <t>世代別払い損換算</t>
  </si>
  <si>
    <t>自営(夫)+専業主婦(妻)</t>
  </si>
  <si>
    <t>会社員(夫)+専業主婦(妻)</t>
  </si>
  <si>
    <t>会社員(夫)+会社員(妻)</t>
  </si>
  <si>
    <t>年金もらえない派</t>
  </si>
  <si>
    <t>※出典：厚生労働省年金局「令和元年度　厚生年金保険・国民年金事業の概況」</t>
  </si>
  <si>
    <t>住居関連(家賃外)</t>
  </si>
  <si>
    <t>交通費(自動車含)</t>
  </si>
  <si>
    <r>
      <rPr>
        <b/>
        <sz val="14"/>
        <color theme="1"/>
        <rFont val="Meiryo UI"/>
        <family val="3"/>
        <charset val="128"/>
      </rPr>
      <t xml:space="preserve">定年 or </t>
    </r>
    <r>
      <rPr>
        <b/>
        <sz val="24"/>
        <color rgb="FF008000"/>
        <rFont val="Meiryo UI"/>
        <family val="3"/>
        <charset val="128"/>
      </rPr>
      <t>FIRE</t>
    </r>
  </si>
  <si>
    <r>
      <t>利率</t>
    </r>
    <r>
      <rPr>
        <b/>
        <sz val="10"/>
        <color theme="1"/>
        <rFont val="Meiryo UI"/>
        <family val="3"/>
        <charset val="128"/>
      </rPr>
      <t>(%)</t>
    </r>
  </si>
  <si>
    <t>※
現
時
点
で
の
計
算</t>
    <phoneticPr fontId="28"/>
  </si>
  <si>
    <t xml:space="preserve">      ※出典：住宅支援機構　2019年度フラット35 注文住宅融資利用者調査</t>
    <phoneticPr fontId="28"/>
  </si>
  <si>
    <t>ライフプランシート</t>
    <phoneticPr fontId="28"/>
  </si>
  <si>
    <t>ー</t>
    <phoneticPr fontId="2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</si>
</sst>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General&quot;円&quot;"/>
    <numFmt numFmtId="177" formatCode="0&quot;万円&quot;"/>
    <numFmt numFmtId="178" formatCode="[$¥-411]#,##0"/>
    <numFmt numFmtId="179" formatCode="0&quot;円&quot;"/>
  </numFmts>
  <fonts count="31" x14ac:knownFonts="1">
    <font>
      <sz val="10"/>
      <color rgb="FF000000"/>
      <name val="Arial"/>
      <scheme val="minor"/>
    </font>
    <font>
      <sz val="12"/>
      <color theme="1"/>
      <name val="Meiryo UI"/>
      <family val="3"/>
      <charset val="128"/>
    </font>
    <font>
      <sz val="10"/>
      <color rgb="FF000000"/>
      <name val="Meiryo UI"/>
      <family val="3"/>
      <charset val="128"/>
    </font>
    <font>
      <sz val="20"/>
      <color theme="1"/>
      <name val="Meiryo UI"/>
      <family val="3"/>
      <charset val="128"/>
    </font>
    <font>
      <sz val="10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4"/>
      <color rgb="FFC00000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4"/>
      <color rgb="FF0070C0"/>
      <name val="Meiryo UI"/>
      <family val="3"/>
      <charset val="128"/>
    </font>
    <font>
      <b/>
      <sz val="14"/>
      <color rgb="FF980000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24"/>
      <color rgb="FF008000"/>
      <name val="Meiryo UI"/>
      <family val="3"/>
      <charset val="128"/>
    </font>
    <font>
      <sz val="8"/>
      <color theme="1"/>
      <name val="Meiryo UI"/>
      <family val="3"/>
      <charset val="128"/>
    </font>
    <font>
      <b/>
      <u/>
      <sz val="7"/>
      <color rgb="FF1155CC"/>
      <name val="Meiryo UI"/>
      <family val="3"/>
      <charset val="128"/>
    </font>
    <font>
      <sz val="36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10"/>
      <color rgb="FF980000"/>
      <name val="Meiryo UI"/>
      <family val="3"/>
      <charset val="128"/>
    </font>
    <font>
      <b/>
      <sz val="20"/>
      <color rgb="FFC00000"/>
      <name val="Meiryo UI"/>
      <family val="3"/>
      <charset val="128"/>
    </font>
    <font>
      <b/>
      <sz val="9"/>
      <color rgb="FF980000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rgb="FFFF0000"/>
      <name val="Meiryo UI"/>
      <family val="3"/>
      <charset val="128"/>
    </font>
    <font>
      <sz val="12"/>
      <color rgb="FF0070C0"/>
      <name val="Meiryo UI"/>
      <family val="3"/>
      <charset val="128"/>
    </font>
    <font>
      <b/>
      <sz val="14"/>
      <color rgb="FF000000"/>
      <name val="Meiryo UI"/>
      <family val="3"/>
      <charset val="128"/>
    </font>
    <font>
      <sz val="8"/>
      <color rgb="FF000000"/>
      <name val="Meiryo UI"/>
      <family val="3"/>
      <charset val="128"/>
    </font>
    <font>
      <sz val="6"/>
      <name val="Arial"/>
      <family val="3"/>
      <charset val="128"/>
      <scheme val="minor"/>
    </font>
    <font>
      <sz val="9"/>
      <name val="Meiryo UI"/>
      <family val="3"/>
      <charset val="128"/>
    </font>
    <font>
      <sz val="12"/>
      <color theme="0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EFEFEF"/>
        <bgColor rgb="FFEFEFEF"/>
      </patternFill>
    </fill>
    <fill>
      <patternFill patternType="solid">
        <fgColor rgb="FFFBE4D5"/>
        <bgColor rgb="FFFBE4D5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F4CCCC"/>
        <bgColor rgb="FFF4CCCC"/>
      </patternFill>
    </fill>
  </fills>
  <borders count="7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/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rgb="FF000000"/>
      </bottom>
      <diagonal/>
    </border>
    <border>
      <left/>
      <right/>
      <top style="thick">
        <color rgb="FFFF0000"/>
      </top>
      <bottom style="thin">
        <color rgb="FF000000"/>
      </bottom>
      <diagonal/>
    </border>
    <border>
      <left/>
      <right style="thin">
        <color rgb="FF000000"/>
      </right>
      <top style="thick">
        <color rgb="FFFF0000"/>
      </top>
      <bottom style="thin">
        <color rgb="FF000000"/>
      </bottom>
      <diagonal/>
    </border>
    <border>
      <left style="thin">
        <color rgb="FF000000"/>
      </left>
      <right/>
      <top style="thick">
        <color rgb="FFFF0000"/>
      </top>
      <bottom style="thin">
        <color rgb="FF000000"/>
      </bottom>
      <diagonal/>
    </border>
    <border>
      <left/>
      <right style="thick">
        <color rgb="FFFF0000"/>
      </right>
      <top style="thick">
        <color rgb="FFFF0000"/>
      </top>
      <bottom style="thin">
        <color rgb="FF000000"/>
      </bottom>
      <diagonal/>
    </border>
    <border>
      <left style="thick">
        <color rgb="FFFF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FF0000"/>
      </right>
      <top style="thin">
        <color rgb="FF000000"/>
      </top>
      <bottom style="thin">
        <color rgb="FF000000"/>
      </bottom>
      <diagonal/>
    </border>
    <border>
      <left style="thick">
        <color rgb="FFFF0000"/>
      </left>
      <right/>
      <top style="thin">
        <color rgb="FF000000"/>
      </top>
      <bottom style="thick">
        <color rgb="FFFF0000"/>
      </bottom>
      <diagonal/>
    </border>
    <border>
      <left/>
      <right/>
      <top style="thin">
        <color rgb="FF000000"/>
      </top>
      <bottom style="thick">
        <color rgb="FFFF0000"/>
      </bottom>
      <diagonal/>
    </border>
    <border>
      <left/>
      <right style="thin">
        <color rgb="FF000000"/>
      </right>
      <top style="thin">
        <color rgb="FF000000"/>
      </top>
      <bottom style="thick">
        <color rgb="FFFF0000"/>
      </bottom>
      <diagonal/>
    </border>
    <border>
      <left style="thin">
        <color rgb="FF000000"/>
      </left>
      <right/>
      <top style="thin">
        <color rgb="FF000000"/>
      </top>
      <bottom style="thick">
        <color rgb="FFFF0000"/>
      </bottom>
      <diagonal/>
    </border>
    <border>
      <left/>
      <right style="thick">
        <color rgb="FFFF0000"/>
      </right>
      <top style="thin">
        <color rgb="FF000000"/>
      </top>
      <bottom style="thick">
        <color rgb="FFFF0000"/>
      </bottom>
      <diagonal/>
    </border>
  </borders>
  <cellStyleXfs count="1">
    <xf numFmtId="0" fontId="0" fillId="0" borderId="0"/>
  </cellStyleXfs>
  <cellXfs count="161">
    <xf numFmtId="0" fontId="0" fillId="0" borderId="0" xfId="0" applyFont="1" applyAlignment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/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4" fillId="0" borderId="10" xfId="0" applyFont="1" applyBorder="1"/>
    <xf numFmtId="0" fontId="4" fillId="0" borderId="11" xfId="0" applyFont="1" applyBorder="1"/>
    <xf numFmtId="0" fontId="1" fillId="2" borderId="12" xfId="0" applyFont="1" applyFill="1" applyBorder="1" applyAlignment="1">
      <alignment horizontal="center" vertical="center"/>
    </xf>
    <xf numFmtId="0" fontId="4" fillId="0" borderId="13" xfId="0" applyFont="1" applyBorder="1"/>
    <xf numFmtId="176" fontId="1" fillId="3" borderId="12" xfId="0" applyNumberFormat="1" applyFont="1" applyFill="1" applyBorder="1" applyAlignment="1">
      <alignment horizontal="right" vertical="center"/>
    </xf>
    <xf numFmtId="0" fontId="4" fillId="0" borderId="14" xfId="0" applyFont="1" applyBorder="1"/>
    <xf numFmtId="0" fontId="1" fillId="2" borderId="15" xfId="0" applyFont="1" applyFill="1" applyBorder="1" applyAlignment="1">
      <alignment vertical="center"/>
    </xf>
    <xf numFmtId="176" fontId="1" fillId="4" borderId="9" xfId="0" applyNumberFormat="1" applyFont="1" applyFill="1" applyBorder="1" applyAlignment="1">
      <alignment horizontal="right" vertical="center"/>
    </xf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2" fillId="0" borderId="0" xfId="0" applyFont="1" applyAlignment="1"/>
    <xf numFmtId="0" fontId="4" fillId="0" borderId="19" xfId="0" applyFont="1" applyBorder="1"/>
    <xf numFmtId="176" fontId="1" fillId="3" borderId="20" xfId="0" applyNumberFormat="1" applyFont="1" applyFill="1" applyBorder="1" applyAlignment="1">
      <alignment horizontal="right" vertical="center"/>
    </xf>
    <xf numFmtId="0" fontId="4" fillId="0" borderId="21" xfId="0" applyFont="1" applyBorder="1"/>
    <xf numFmtId="0" fontId="4" fillId="0" borderId="22" xfId="0" applyFont="1" applyBorder="1"/>
    <xf numFmtId="0" fontId="1" fillId="2" borderId="12" xfId="0" applyFont="1" applyFill="1" applyBorder="1" applyAlignment="1">
      <alignment vertical="center"/>
    </xf>
    <xf numFmtId="176" fontId="1" fillId="3" borderId="5" xfId="0" applyNumberFormat="1" applyFont="1" applyFill="1" applyBorder="1" applyAlignment="1">
      <alignment horizontal="right" vertical="center"/>
    </xf>
    <xf numFmtId="0" fontId="4" fillId="0" borderId="23" xfId="0" applyFont="1" applyBorder="1"/>
    <xf numFmtId="176" fontId="1" fillId="4" borderId="12" xfId="0" applyNumberFormat="1" applyFont="1" applyFill="1" applyBorder="1" applyAlignment="1">
      <alignment horizontal="right" vertical="center"/>
    </xf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4" fillId="0" borderId="27" xfId="0" applyFont="1" applyBorder="1"/>
    <xf numFmtId="0" fontId="1" fillId="2" borderId="28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76" fontId="1" fillId="4" borderId="29" xfId="0" applyNumberFormat="1" applyFont="1" applyFill="1" applyBorder="1" applyAlignment="1">
      <alignment horizontal="right" vertical="center"/>
    </xf>
    <xf numFmtId="0" fontId="4" fillId="0" borderId="30" xfId="0" applyFont="1" applyBorder="1"/>
    <xf numFmtId="0" fontId="1" fillId="2" borderId="15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vertical="center"/>
    </xf>
    <xf numFmtId="0" fontId="1" fillId="2" borderId="32" xfId="0" applyFont="1" applyFill="1" applyBorder="1" applyAlignment="1">
      <alignment vertical="center"/>
    </xf>
    <xf numFmtId="0" fontId="1" fillId="2" borderId="33" xfId="0" applyFont="1" applyFill="1" applyBorder="1" applyAlignment="1">
      <alignment vertical="center"/>
    </xf>
    <xf numFmtId="0" fontId="1" fillId="2" borderId="34" xfId="0" applyFont="1" applyFill="1" applyBorder="1" applyAlignment="1">
      <alignment vertical="center"/>
    </xf>
    <xf numFmtId="0" fontId="1" fillId="2" borderId="35" xfId="0" applyFont="1" applyFill="1" applyBorder="1" applyAlignment="1">
      <alignment vertical="center"/>
    </xf>
    <xf numFmtId="0" fontId="1" fillId="2" borderId="28" xfId="0" applyFont="1" applyFill="1" applyBorder="1" applyAlignment="1">
      <alignment vertical="center"/>
    </xf>
    <xf numFmtId="0" fontId="1" fillId="2" borderId="36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vertical="center"/>
    </xf>
    <xf numFmtId="0" fontId="6" fillId="2" borderId="32" xfId="0" applyFont="1" applyFill="1" applyBorder="1" applyAlignment="1">
      <alignment vertical="center"/>
    </xf>
    <xf numFmtId="0" fontId="6" fillId="2" borderId="34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" fillId="2" borderId="38" xfId="0" applyFont="1" applyFill="1" applyBorder="1" applyAlignment="1">
      <alignment horizontal="center" vertical="center"/>
    </xf>
    <xf numFmtId="0" fontId="4" fillId="0" borderId="39" xfId="0" applyFont="1" applyBorder="1"/>
    <xf numFmtId="0" fontId="4" fillId="0" borderId="40" xfId="0" applyFont="1" applyBorder="1"/>
    <xf numFmtId="0" fontId="1" fillId="2" borderId="41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15" fillId="2" borderId="42" xfId="0" applyFont="1" applyFill="1" applyBorder="1" applyAlignment="1">
      <alignment horizontal="right" vertical="center"/>
    </xf>
    <xf numFmtId="0" fontId="4" fillId="0" borderId="43" xfId="0" applyFont="1" applyBorder="1"/>
    <xf numFmtId="0" fontId="4" fillId="0" borderId="44" xfId="0" applyFont="1" applyBorder="1"/>
    <xf numFmtId="0" fontId="4" fillId="0" borderId="29" xfId="0" applyFont="1" applyBorder="1"/>
    <xf numFmtId="0" fontId="4" fillId="0" borderId="42" xfId="0" applyFont="1" applyBorder="1"/>
    <xf numFmtId="0" fontId="12" fillId="2" borderId="28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5" borderId="9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2" fillId="2" borderId="4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/>
    </xf>
    <xf numFmtId="177" fontId="1" fillId="2" borderId="12" xfId="0" applyNumberFormat="1" applyFont="1" applyFill="1" applyBorder="1" applyAlignment="1">
      <alignment horizontal="center" vertical="center"/>
    </xf>
    <xf numFmtId="178" fontId="20" fillId="0" borderId="12" xfId="0" applyNumberFormat="1" applyFont="1" applyBorder="1"/>
    <xf numFmtId="0" fontId="21" fillId="3" borderId="9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5" fillId="2" borderId="41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0" fontId="1" fillId="2" borderId="47" xfId="0" applyFont="1" applyFill="1" applyBorder="1" applyAlignment="1">
      <alignment vertical="center"/>
    </xf>
    <xf numFmtId="0" fontId="1" fillId="2" borderId="48" xfId="0" applyFont="1" applyFill="1" applyBorder="1" applyAlignment="1">
      <alignment vertical="center"/>
    </xf>
    <xf numFmtId="0" fontId="1" fillId="2" borderId="42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44" xfId="0" applyFont="1" applyFill="1" applyBorder="1" applyAlignment="1">
      <alignment vertical="center"/>
    </xf>
    <xf numFmtId="0" fontId="1" fillId="2" borderId="51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0" fontId="1" fillId="2" borderId="52" xfId="0" applyFont="1" applyFill="1" applyBorder="1" applyAlignment="1">
      <alignment vertical="center"/>
    </xf>
    <xf numFmtId="0" fontId="1" fillId="2" borderId="53" xfId="0" applyFont="1" applyFill="1" applyBorder="1" applyAlignment="1">
      <alignment vertical="center"/>
    </xf>
    <xf numFmtId="0" fontId="1" fillId="2" borderId="54" xfId="0" applyFont="1" applyFill="1" applyBorder="1" applyAlignment="1">
      <alignment vertical="center"/>
    </xf>
    <xf numFmtId="0" fontId="23" fillId="0" borderId="48" xfId="0" applyFont="1" applyBorder="1"/>
    <xf numFmtId="0" fontId="1" fillId="2" borderId="56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51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vertical="center"/>
    </xf>
    <xf numFmtId="0" fontId="1" fillId="2" borderId="58" xfId="0" applyFont="1" applyFill="1" applyBorder="1" applyAlignment="1">
      <alignment vertical="center"/>
    </xf>
    <xf numFmtId="0" fontId="23" fillId="2" borderId="12" xfId="0" applyFont="1" applyFill="1" applyBorder="1" applyAlignment="1">
      <alignment vertical="center"/>
    </xf>
    <xf numFmtId="0" fontId="1" fillId="2" borderId="55" xfId="0" applyFont="1" applyFill="1" applyBorder="1" applyAlignment="1">
      <alignment vertical="center"/>
    </xf>
    <xf numFmtId="0" fontId="26" fillId="7" borderId="58" xfId="0" applyFont="1" applyFill="1" applyBorder="1" applyAlignment="1">
      <alignment horizontal="center" vertical="center"/>
    </xf>
    <xf numFmtId="179" fontId="25" fillId="6" borderId="12" xfId="0" applyNumberFormat="1" applyFont="1" applyFill="1" applyBorder="1" applyAlignment="1">
      <alignment horizontal="right" vertical="center"/>
    </xf>
    <xf numFmtId="0" fontId="4" fillId="0" borderId="59" xfId="0" applyFont="1" applyBorder="1"/>
    <xf numFmtId="176" fontId="25" fillId="8" borderId="12" xfId="0" applyNumberFormat="1" applyFont="1" applyFill="1" applyBorder="1" applyAlignment="1">
      <alignment horizontal="right" vertical="center"/>
    </xf>
    <xf numFmtId="0" fontId="27" fillId="7" borderId="55" xfId="0" applyFont="1" applyFill="1" applyBorder="1" applyAlignment="1"/>
    <xf numFmtId="0" fontId="1" fillId="2" borderId="12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shrinkToFit="1"/>
    </xf>
    <xf numFmtId="176" fontId="1" fillId="3" borderId="12" xfId="0" applyNumberFormat="1" applyFont="1" applyFill="1" applyBorder="1" applyAlignment="1">
      <alignment horizontal="right" vertical="center" shrinkToFit="1"/>
    </xf>
    <xf numFmtId="0" fontId="4" fillId="0" borderId="14" xfId="0" applyFont="1" applyBorder="1" applyAlignment="1">
      <alignment shrinkToFit="1"/>
    </xf>
    <xf numFmtId="176" fontId="1" fillId="5" borderId="12" xfId="0" applyNumberFormat="1" applyFont="1" applyFill="1" applyBorder="1" applyAlignment="1">
      <alignment horizontal="right" vertical="center" shrinkToFit="1"/>
    </xf>
    <xf numFmtId="0" fontId="4" fillId="0" borderId="26" xfId="0" applyFont="1" applyBorder="1" applyAlignment="1">
      <alignment shrinkToFit="1"/>
    </xf>
    <xf numFmtId="0" fontId="4" fillId="0" borderId="30" xfId="0" applyFont="1" applyBorder="1" applyAlignment="1">
      <alignment shrinkToFit="1"/>
    </xf>
    <xf numFmtId="176" fontId="6" fillId="3" borderId="29" xfId="0" applyNumberFormat="1" applyFont="1" applyFill="1" applyBorder="1" applyAlignment="1">
      <alignment horizontal="right" vertical="center" shrinkToFit="1"/>
    </xf>
    <xf numFmtId="176" fontId="7" fillId="4" borderId="29" xfId="0" applyNumberFormat="1" applyFont="1" applyFill="1" applyBorder="1" applyAlignment="1">
      <alignment horizontal="right" vertical="center" shrinkToFit="1"/>
    </xf>
    <xf numFmtId="0" fontId="1" fillId="2" borderId="41" xfId="0" applyFont="1" applyFill="1" applyBorder="1" applyAlignment="1">
      <alignment vertical="center" shrinkToFit="1"/>
    </xf>
    <xf numFmtId="177" fontId="7" fillId="4" borderId="12" xfId="0" applyNumberFormat="1" applyFont="1" applyFill="1" applyBorder="1" applyAlignment="1">
      <alignment horizontal="right" vertical="center" shrinkToFit="1"/>
    </xf>
    <xf numFmtId="177" fontId="9" fillId="6" borderId="12" xfId="0" applyNumberFormat="1" applyFont="1" applyFill="1" applyBorder="1" applyAlignment="1">
      <alignment horizontal="right" vertical="center" shrinkToFit="1"/>
    </xf>
    <xf numFmtId="177" fontId="10" fillId="4" borderId="12" xfId="0" applyNumberFormat="1" applyFont="1" applyFill="1" applyBorder="1" applyAlignment="1">
      <alignment horizontal="right" vertical="center" shrinkToFit="1"/>
    </xf>
    <xf numFmtId="177" fontId="1" fillId="2" borderId="12" xfId="0" applyNumberFormat="1" applyFont="1" applyFill="1" applyBorder="1" applyAlignment="1">
      <alignment horizontal="center" vertical="center" shrinkToFit="1"/>
    </xf>
    <xf numFmtId="178" fontId="22" fillId="0" borderId="12" xfId="0" applyNumberFormat="1" applyFont="1" applyBorder="1" applyAlignment="1">
      <alignment shrinkToFit="1"/>
    </xf>
    <xf numFmtId="0" fontId="1" fillId="2" borderId="12" xfId="0" applyFont="1" applyFill="1" applyBorder="1" applyAlignment="1">
      <alignment horizontal="right" vertical="center" shrinkToFit="1"/>
    </xf>
    <xf numFmtId="0" fontId="1" fillId="2" borderId="49" xfId="0" applyFont="1" applyFill="1" applyBorder="1" applyAlignment="1">
      <alignment vertical="center" shrinkToFit="1"/>
    </xf>
    <xf numFmtId="0" fontId="1" fillId="2" borderId="50" xfId="0" applyFont="1" applyFill="1" applyBorder="1" applyAlignment="1">
      <alignment vertical="center" shrinkToFit="1"/>
    </xf>
    <xf numFmtId="176" fontId="25" fillId="6" borderId="12" xfId="0" applyNumberFormat="1" applyFont="1" applyFill="1" applyBorder="1" applyAlignment="1">
      <alignment horizontal="right" vertical="center" shrinkToFit="1"/>
    </xf>
    <xf numFmtId="176" fontId="25" fillId="8" borderId="12" xfId="0" applyNumberFormat="1" applyFont="1" applyFill="1" applyBorder="1" applyAlignment="1">
      <alignment horizontal="right" vertical="center" shrinkToFit="1"/>
    </xf>
    <xf numFmtId="0" fontId="24" fillId="2" borderId="5" xfId="0" applyFont="1" applyFill="1" applyBorder="1" applyAlignment="1">
      <alignment vertical="center" wrapText="1"/>
    </xf>
    <xf numFmtId="0" fontId="1" fillId="2" borderId="31" xfId="0" applyFont="1" applyFill="1" applyBorder="1" applyAlignment="1">
      <alignment vertical="center" shrinkToFit="1"/>
    </xf>
    <xf numFmtId="0" fontId="0" fillId="0" borderId="33" xfId="0" applyFont="1" applyBorder="1" applyAlignment="1">
      <alignment vertical="center" shrinkToFit="1"/>
    </xf>
    <xf numFmtId="0" fontId="0" fillId="0" borderId="34" xfId="0" applyFont="1" applyBorder="1" applyAlignment="1">
      <alignment vertical="center" shrinkToFit="1"/>
    </xf>
    <xf numFmtId="0" fontId="13" fillId="2" borderId="59" xfId="0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46" xfId="0" applyFont="1" applyFill="1" applyBorder="1" applyAlignment="1">
      <alignment horizontal="center" vertical="center"/>
    </xf>
    <xf numFmtId="0" fontId="30" fillId="2" borderId="56" xfId="0" applyFont="1" applyFill="1" applyBorder="1" applyAlignment="1">
      <alignment horizontal="center" vertical="center"/>
    </xf>
    <xf numFmtId="0" fontId="30" fillId="2" borderId="51" xfId="0" applyFont="1" applyFill="1" applyBorder="1" applyAlignment="1">
      <alignment horizontal="left" vertical="center"/>
    </xf>
    <xf numFmtId="0" fontId="1" fillId="2" borderId="60" xfId="0" applyFont="1" applyFill="1" applyBorder="1" applyAlignment="1">
      <alignment horizontal="center" vertical="center"/>
    </xf>
    <xf numFmtId="0" fontId="4" fillId="0" borderId="60" xfId="0" applyFont="1" applyBorder="1"/>
    <xf numFmtId="0" fontId="4" fillId="0" borderId="33" xfId="0" applyFont="1" applyBorder="1"/>
    <xf numFmtId="176" fontId="1" fillId="5" borderId="61" xfId="0" applyNumberFormat="1" applyFont="1" applyFill="1" applyBorder="1" applyAlignment="1">
      <alignment horizontal="right" vertical="center"/>
    </xf>
    <xf numFmtId="0" fontId="4" fillId="0" borderId="62" xfId="0" applyFont="1" applyBorder="1"/>
    <xf numFmtId="0" fontId="4" fillId="0" borderId="63" xfId="0" applyFont="1" applyBorder="1"/>
    <xf numFmtId="176" fontId="1" fillId="5" borderId="64" xfId="0" applyNumberFormat="1" applyFont="1" applyFill="1" applyBorder="1" applyAlignment="1">
      <alignment horizontal="right" vertical="center"/>
    </xf>
    <xf numFmtId="0" fontId="4" fillId="0" borderId="65" xfId="0" applyFont="1" applyBorder="1"/>
    <xf numFmtId="176" fontId="1" fillId="5" borderId="66" xfId="0" applyNumberFormat="1" applyFont="1" applyFill="1" applyBorder="1" applyAlignment="1">
      <alignment horizontal="right" vertical="center"/>
    </xf>
    <xf numFmtId="0" fontId="4" fillId="0" borderId="34" xfId="0" applyFont="1" applyBorder="1"/>
    <xf numFmtId="176" fontId="1" fillId="5" borderId="31" xfId="0" applyNumberFormat="1" applyFont="1" applyFill="1" applyBorder="1" applyAlignment="1">
      <alignment horizontal="right" vertical="center"/>
    </xf>
    <xf numFmtId="0" fontId="4" fillId="0" borderId="67" xfId="0" applyFont="1" applyBorder="1"/>
    <xf numFmtId="176" fontId="1" fillId="4" borderId="66" xfId="0" applyNumberFormat="1" applyFont="1" applyFill="1" applyBorder="1" applyAlignment="1">
      <alignment horizontal="right" vertical="center"/>
    </xf>
    <xf numFmtId="176" fontId="1" fillId="5" borderId="66" xfId="0" applyNumberFormat="1" applyFont="1" applyFill="1" applyBorder="1" applyAlignment="1">
      <alignment horizontal="right" vertical="center" shrinkToFit="1"/>
    </xf>
    <xf numFmtId="0" fontId="4" fillId="0" borderId="33" xfId="0" applyFont="1" applyBorder="1" applyAlignment="1">
      <alignment shrinkToFit="1"/>
    </xf>
    <xf numFmtId="0" fontId="4" fillId="0" borderId="34" xfId="0" applyFont="1" applyBorder="1" applyAlignment="1">
      <alignment shrinkToFit="1"/>
    </xf>
    <xf numFmtId="176" fontId="1" fillId="5" borderId="31" xfId="0" applyNumberFormat="1" applyFont="1" applyFill="1" applyBorder="1" applyAlignment="1">
      <alignment horizontal="right" vertical="center" shrinkToFit="1"/>
    </xf>
    <xf numFmtId="0" fontId="4" fillId="0" borderId="67" xfId="0" applyFont="1" applyBorder="1" applyAlignment="1">
      <alignment shrinkToFit="1"/>
    </xf>
    <xf numFmtId="176" fontId="1" fillId="5" borderId="68" xfId="0" applyNumberFormat="1" applyFont="1" applyFill="1" applyBorder="1" applyAlignment="1">
      <alignment horizontal="right" vertical="center" shrinkToFit="1"/>
    </xf>
    <xf numFmtId="0" fontId="4" fillId="0" borderId="69" xfId="0" applyFont="1" applyBorder="1" applyAlignment="1">
      <alignment shrinkToFit="1"/>
    </xf>
    <xf numFmtId="0" fontId="4" fillId="0" borderId="70" xfId="0" applyFont="1" applyBorder="1" applyAlignment="1">
      <alignment shrinkToFit="1"/>
    </xf>
    <xf numFmtId="176" fontId="1" fillId="5" borderId="71" xfId="0" applyNumberFormat="1" applyFont="1" applyFill="1" applyBorder="1" applyAlignment="1">
      <alignment horizontal="right" vertical="center" shrinkToFit="1"/>
    </xf>
    <xf numFmtId="0" fontId="4" fillId="0" borderId="72" xfId="0" applyFont="1" applyBorder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C$35" lockText="1" noThreeD="1"/>
</file>

<file path=xl/ctrlProps/ctrlProp2.xml><?xml version="1.0" encoding="utf-8"?>
<formControlPr xmlns="http://schemas.microsoft.com/office/spreadsheetml/2009/9/main" objectType="CheckBox" fmlaLink="$C$37" lockText="1" noThreeD="1"/>
</file>

<file path=xl/ctrlProps/ctrlProp3.xml><?xml version="1.0" encoding="utf-8"?>
<formControlPr xmlns="http://schemas.microsoft.com/office/spreadsheetml/2009/9/main" objectType="CheckBox" fmlaLink="$C$41" lockText="1" noThreeD="1"/>
</file>

<file path=xl/ctrlProps/ctrlProp4.xml><?xml version="1.0" encoding="utf-8"?>
<formControlPr xmlns="http://schemas.microsoft.com/office/spreadsheetml/2009/9/main" objectType="CheckBox" fmlaLink="$C$42" lockText="1" noThreeD="1"/>
</file>

<file path=xl/ctrlProps/ctrlProp5.xml><?xml version="1.0" encoding="utf-8"?>
<formControlPr xmlns="http://schemas.microsoft.com/office/spreadsheetml/2009/9/main" objectType="CheckBox" fmlaLink="$C$43" lockText="1" noThreeD="1"/>
</file>

<file path=xl/ctrlProps/ctrlProp6.xml><?xml version="1.0" encoding="utf-8"?>
<formControlPr xmlns="http://schemas.microsoft.com/office/spreadsheetml/2009/9/main" objectType="CheckBox" fmlaLink="$C$44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228600</xdr:colOff>
      <xdr:row>23</xdr:row>
      <xdr:rowOff>142875</xdr:rowOff>
    </xdr:from>
    <xdr:ext cx="704850" cy="800100"/>
    <xdr:pic>
      <xdr:nvPicPr>
        <xdr:cNvPr id="2" name="image2.png" title="画像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00375" y="5191125"/>
          <a:ext cx="704850" cy="800100"/>
        </a:xfrm>
        <a:prstGeom prst="rect">
          <a:avLst/>
        </a:prstGeom>
        <a:noFill/>
      </xdr:spPr>
    </xdr:pic>
    <xdr:clientData fLocksWithSheet="0"/>
  </xdr:oneCellAnchor>
  <xdr:oneCellAnchor>
    <xdr:from>
      <xdr:col>24</xdr:col>
      <xdr:colOff>123825</xdr:colOff>
      <xdr:row>26</xdr:row>
      <xdr:rowOff>47625</xdr:rowOff>
    </xdr:from>
    <xdr:ext cx="1304925" cy="1295400"/>
    <xdr:pic>
      <xdr:nvPicPr>
        <xdr:cNvPr id="3" name="image1.jpg" title="画像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286500" y="6019800"/>
          <a:ext cx="1304925" cy="1295400"/>
        </a:xfrm>
        <a:prstGeom prst="rect">
          <a:avLst/>
        </a:prstGeom>
        <a:noFill/>
      </xdr:spPr>
    </xdr:pic>
    <xdr:clientData fLocksWithSheet="0"/>
  </xdr:oneCellAnchor>
  <xdr:oneCellAnchor>
    <xdr:from>
      <xdr:col>20</xdr:col>
      <xdr:colOff>76200</xdr:colOff>
      <xdr:row>34</xdr:row>
      <xdr:rowOff>190500</xdr:rowOff>
    </xdr:from>
    <xdr:ext cx="3124200" cy="2581275"/>
    <xdr:pic>
      <xdr:nvPicPr>
        <xdr:cNvPr id="4" name="image3.png" title="画像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00650" y="7962900"/>
          <a:ext cx="3124200" cy="25812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38099</xdr:colOff>
          <xdr:row>34</xdr:row>
          <xdr:rowOff>19050</xdr:rowOff>
        </xdr:from>
        <xdr:to>
          <xdr:col>2</xdr:col>
          <xdr:colOff>290099</xdr:colOff>
          <xdr:row>34</xdr:row>
          <xdr:rowOff>235050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38099</xdr:colOff>
          <xdr:row>36</xdr:row>
          <xdr:rowOff>19050</xdr:rowOff>
        </xdr:from>
        <xdr:to>
          <xdr:col>2</xdr:col>
          <xdr:colOff>290099</xdr:colOff>
          <xdr:row>36</xdr:row>
          <xdr:rowOff>235050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38099</xdr:colOff>
          <xdr:row>40</xdr:row>
          <xdr:rowOff>57150</xdr:rowOff>
        </xdr:from>
        <xdr:to>
          <xdr:col>2</xdr:col>
          <xdr:colOff>290099</xdr:colOff>
          <xdr:row>40</xdr:row>
          <xdr:rowOff>273150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38099</xdr:colOff>
          <xdr:row>41</xdr:row>
          <xdr:rowOff>47625</xdr:rowOff>
        </xdr:from>
        <xdr:to>
          <xdr:col>2</xdr:col>
          <xdr:colOff>290099</xdr:colOff>
          <xdr:row>41</xdr:row>
          <xdr:rowOff>263625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38099</xdr:colOff>
          <xdr:row>42</xdr:row>
          <xdr:rowOff>57150</xdr:rowOff>
        </xdr:from>
        <xdr:to>
          <xdr:col>2</xdr:col>
          <xdr:colOff>290099</xdr:colOff>
          <xdr:row>42</xdr:row>
          <xdr:rowOff>273150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38099</xdr:colOff>
          <xdr:row>43</xdr:row>
          <xdr:rowOff>76200</xdr:rowOff>
        </xdr:from>
        <xdr:to>
          <xdr:col>2</xdr:col>
          <xdr:colOff>290099</xdr:colOff>
          <xdr:row>43</xdr:row>
          <xdr:rowOff>292200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akuten-sec.co.jp/web/fund/saving/simulation/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  <pageSetUpPr fitToPage="1"/>
  </sheetPr>
  <dimension ref="A1:AH46"/>
  <sheetViews>
    <sheetView tabSelected="1" workbookViewId="0">
      <selection activeCell="B1" sqref="B1"/>
    </sheetView>
  </sheetViews>
  <sheetFormatPr defaultColWidth="12.5703125" defaultRowHeight="15.75" customHeight="1" x14ac:dyDescent="0.25"/>
  <cols>
    <col min="1" max="1" width="0.5703125" style="3" customWidth="1"/>
    <col min="2" max="2" width="3.140625" style="3" customWidth="1"/>
    <col min="3" max="3" width="5.140625" style="3" customWidth="1"/>
    <col min="4" max="11" width="3.85546875" style="3" customWidth="1"/>
    <col min="12" max="12" width="2.5703125" style="3" customWidth="1"/>
    <col min="13" max="13" width="5" style="3" customWidth="1"/>
    <col min="14" max="15" width="3.85546875" style="3" customWidth="1"/>
    <col min="16" max="17" width="5.42578125" style="3" customWidth="1"/>
    <col min="18" max="21" width="3.85546875" style="3" customWidth="1"/>
    <col min="22" max="22" width="5.42578125" style="3" customWidth="1"/>
    <col min="23" max="34" width="2.85546875" style="3" customWidth="1"/>
    <col min="35" max="16384" width="12.5703125" style="3"/>
  </cols>
  <sheetData>
    <row r="1" spans="1:34" ht="19.5" customHeight="1" x14ac:dyDescent="0.25">
      <c r="A1" s="1"/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33.75" customHeight="1" x14ac:dyDescent="0.25">
      <c r="A2" s="1"/>
      <c r="B2" s="4" t="s">
        <v>63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  <c r="AA2" s="1"/>
      <c r="AB2" s="1"/>
      <c r="AC2" s="1"/>
      <c r="AD2" s="1"/>
      <c r="AE2" s="1"/>
      <c r="AF2" s="1"/>
      <c r="AG2" s="1"/>
      <c r="AH2" s="2"/>
    </row>
    <row r="3" spans="1:34" ht="19.5" customHeight="1" thickBot="1" x14ac:dyDescent="0.3">
      <c r="A3" s="7"/>
      <c r="B3" s="7"/>
      <c r="C3" s="8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  <c r="N3" s="8" t="s">
        <v>1</v>
      </c>
      <c r="O3" s="7"/>
      <c r="P3" s="7"/>
      <c r="Q3" s="7"/>
      <c r="R3" s="7"/>
      <c r="S3" s="7"/>
      <c r="T3" s="9" t="s">
        <v>2</v>
      </c>
      <c r="U3" s="5"/>
      <c r="V3" s="6"/>
      <c r="W3" s="138" t="s">
        <v>3</v>
      </c>
      <c r="X3" s="139"/>
      <c r="Y3" s="139"/>
      <c r="Z3" s="138" t="s">
        <v>4</v>
      </c>
      <c r="AA3" s="139"/>
      <c r="AB3" s="139"/>
      <c r="AC3" s="138" t="s">
        <v>5</v>
      </c>
      <c r="AD3" s="139"/>
      <c r="AE3" s="139"/>
      <c r="AF3" s="138" t="s">
        <v>5</v>
      </c>
      <c r="AG3" s="139"/>
      <c r="AH3" s="139"/>
    </row>
    <row r="4" spans="1:34" ht="17.25" thickTop="1" x14ac:dyDescent="0.25">
      <c r="A4" s="1"/>
      <c r="B4" s="1"/>
      <c r="C4" s="13">
        <v>1</v>
      </c>
      <c r="D4" s="14" t="s">
        <v>6</v>
      </c>
      <c r="E4" s="15"/>
      <c r="F4" s="16"/>
      <c r="G4" s="17" t="s">
        <v>7</v>
      </c>
      <c r="H4" s="18"/>
      <c r="I4" s="19" t="s">
        <v>64</v>
      </c>
      <c r="J4" s="20"/>
      <c r="K4" s="18"/>
      <c r="L4" s="1"/>
      <c r="M4" s="1"/>
      <c r="N4" s="13">
        <v>1</v>
      </c>
      <c r="O4" s="14" t="s">
        <v>6</v>
      </c>
      <c r="P4" s="15"/>
      <c r="Q4" s="16"/>
      <c r="R4" s="21" t="s">
        <v>8</v>
      </c>
      <c r="S4" s="21"/>
      <c r="T4" s="22">
        <f t="shared" ref="T4:T6" si="0">SUM(W4:AH4)</f>
        <v>0</v>
      </c>
      <c r="U4" s="15"/>
      <c r="V4" s="60"/>
      <c r="W4" s="141"/>
      <c r="X4" s="142"/>
      <c r="Y4" s="143"/>
      <c r="Z4" s="144"/>
      <c r="AA4" s="142"/>
      <c r="AB4" s="143"/>
      <c r="AC4" s="144"/>
      <c r="AD4" s="142"/>
      <c r="AE4" s="143"/>
      <c r="AF4" s="144"/>
      <c r="AG4" s="142"/>
      <c r="AH4" s="145"/>
    </row>
    <row r="5" spans="1:34" ht="16.5" x14ac:dyDescent="0.25">
      <c r="A5" s="1"/>
      <c r="B5" s="1"/>
      <c r="C5" s="24"/>
      <c r="D5" s="25"/>
      <c r="E5" s="26"/>
      <c r="F5" s="27"/>
      <c r="G5" s="17" t="s">
        <v>9</v>
      </c>
      <c r="H5" s="18"/>
      <c r="I5" s="28" t="s">
        <v>64</v>
      </c>
      <c r="J5" s="29"/>
      <c r="K5" s="30"/>
      <c r="L5" s="1"/>
      <c r="M5" s="1"/>
      <c r="N5" s="24"/>
      <c r="O5" s="25"/>
      <c r="P5" s="26"/>
      <c r="Q5" s="27"/>
      <c r="R5" s="21" t="s">
        <v>10</v>
      </c>
      <c r="S5" s="31"/>
      <c r="T5" s="22">
        <f t="shared" si="0"/>
        <v>0</v>
      </c>
      <c r="U5" s="15"/>
      <c r="V5" s="60"/>
      <c r="W5" s="146"/>
      <c r="X5" s="140"/>
      <c r="Y5" s="147"/>
      <c r="Z5" s="148"/>
      <c r="AA5" s="140"/>
      <c r="AB5" s="147"/>
      <c r="AC5" s="148"/>
      <c r="AD5" s="140"/>
      <c r="AE5" s="147"/>
      <c r="AF5" s="148"/>
      <c r="AG5" s="140"/>
      <c r="AH5" s="149"/>
    </row>
    <row r="6" spans="1:34" ht="16.5" x14ac:dyDescent="0.25">
      <c r="A6" s="1"/>
      <c r="B6" s="1"/>
      <c r="C6" s="24"/>
      <c r="D6" s="25"/>
      <c r="E6" s="26"/>
      <c r="F6" s="27"/>
      <c r="G6" s="17" t="s">
        <v>11</v>
      </c>
      <c r="H6" s="18"/>
      <c r="I6" s="32" t="s">
        <v>64</v>
      </c>
      <c r="J6" s="11"/>
      <c r="K6" s="33"/>
      <c r="L6" s="1"/>
      <c r="M6" s="1"/>
      <c r="N6" s="24"/>
      <c r="O6" s="25"/>
      <c r="P6" s="26"/>
      <c r="Q6" s="27"/>
      <c r="R6" s="21" t="s">
        <v>12</v>
      </c>
      <c r="S6" s="21"/>
      <c r="T6" s="34">
        <f t="shared" si="0"/>
        <v>0</v>
      </c>
      <c r="U6" s="20"/>
      <c r="V6" s="140"/>
      <c r="W6" s="146"/>
      <c r="X6" s="140"/>
      <c r="Y6" s="147"/>
      <c r="Z6" s="148"/>
      <c r="AA6" s="140"/>
      <c r="AB6" s="147"/>
      <c r="AC6" s="148"/>
      <c r="AD6" s="140"/>
      <c r="AE6" s="147"/>
      <c r="AF6" s="148"/>
      <c r="AG6" s="140"/>
      <c r="AH6" s="149"/>
    </row>
    <row r="7" spans="1:34" ht="16.5" x14ac:dyDescent="0.25">
      <c r="A7" s="1"/>
      <c r="B7" s="1"/>
      <c r="C7" s="35"/>
      <c r="D7" s="36"/>
      <c r="E7" s="37"/>
      <c r="F7" s="38"/>
      <c r="G7" s="39"/>
      <c r="H7" s="40"/>
      <c r="I7" s="19">
        <v>84430</v>
      </c>
      <c r="J7" s="20"/>
      <c r="K7" s="18"/>
      <c r="L7" s="41"/>
      <c r="M7" s="1"/>
      <c r="N7" s="35"/>
      <c r="O7" s="36"/>
      <c r="P7" s="37"/>
      <c r="Q7" s="38"/>
      <c r="R7" s="39"/>
      <c r="S7" s="39"/>
      <c r="T7" s="42">
        <f>SUM(T4:V6)*30</f>
        <v>0</v>
      </c>
      <c r="U7" s="37"/>
      <c r="V7" s="68"/>
      <c r="W7" s="150">
        <f>SUM(W4:Y6)*30+SUM(Z4:AB6)*30+SUM(AC4:AE6)*30+SUM(AF4:AH6)*30</f>
        <v>0</v>
      </c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9"/>
    </row>
    <row r="8" spans="1:34" ht="16.5" x14ac:dyDescent="0.25">
      <c r="A8" s="1"/>
      <c r="B8" s="1"/>
      <c r="C8" s="44">
        <v>2</v>
      </c>
      <c r="D8" s="45" t="s">
        <v>57</v>
      </c>
      <c r="E8" s="46"/>
      <c r="F8" s="46"/>
      <c r="G8" s="46"/>
      <c r="H8" s="47"/>
      <c r="I8" s="19">
        <v>18552</v>
      </c>
      <c r="J8" s="20"/>
      <c r="K8" s="18"/>
      <c r="L8" s="41"/>
      <c r="M8" s="1"/>
      <c r="N8" s="44">
        <v>2</v>
      </c>
      <c r="O8" s="45" t="s">
        <v>57</v>
      </c>
      <c r="P8" s="46"/>
      <c r="Q8" s="46"/>
      <c r="R8" s="46"/>
      <c r="S8" s="48"/>
      <c r="T8" s="34">
        <f t="shared" ref="T8:T20" si="1">SUM(W8:AH8)</f>
        <v>0</v>
      </c>
      <c r="U8" s="20"/>
      <c r="V8" s="140"/>
      <c r="W8" s="151"/>
      <c r="X8" s="152"/>
      <c r="Y8" s="153"/>
      <c r="Z8" s="154"/>
      <c r="AA8" s="152"/>
      <c r="AB8" s="153"/>
      <c r="AC8" s="154"/>
      <c r="AD8" s="152"/>
      <c r="AE8" s="153"/>
      <c r="AF8" s="154"/>
      <c r="AG8" s="152"/>
      <c r="AH8" s="155"/>
    </row>
    <row r="9" spans="1:34" ht="16.5" x14ac:dyDescent="0.25">
      <c r="A9" s="1"/>
      <c r="B9" s="1"/>
      <c r="C9" s="44">
        <v>3</v>
      </c>
      <c r="D9" s="45" t="s">
        <v>13</v>
      </c>
      <c r="E9" s="46"/>
      <c r="F9" s="46"/>
      <c r="G9" s="46"/>
      <c r="H9" s="47"/>
      <c r="I9" s="19">
        <v>22443</v>
      </c>
      <c r="J9" s="20"/>
      <c r="K9" s="18"/>
      <c r="L9" s="41"/>
      <c r="M9" s="1"/>
      <c r="N9" s="44">
        <v>3</v>
      </c>
      <c r="O9" s="45" t="s">
        <v>13</v>
      </c>
      <c r="P9" s="46"/>
      <c r="Q9" s="46"/>
      <c r="R9" s="46"/>
      <c r="S9" s="47"/>
      <c r="T9" s="34">
        <f t="shared" si="1"/>
        <v>0</v>
      </c>
      <c r="U9" s="20"/>
      <c r="V9" s="140"/>
      <c r="W9" s="151"/>
      <c r="X9" s="152"/>
      <c r="Y9" s="153"/>
      <c r="Z9" s="154"/>
      <c r="AA9" s="152"/>
      <c r="AB9" s="153"/>
      <c r="AC9" s="154"/>
      <c r="AD9" s="152"/>
      <c r="AE9" s="153"/>
      <c r="AF9" s="154"/>
      <c r="AG9" s="152"/>
      <c r="AH9" s="155"/>
    </row>
    <row r="10" spans="1:34" ht="16.5" x14ac:dyDescent="0.25">
      <c r="A10" s="1"/>
      <c r="B10" s="1"/>
      <c r="C10" s="44">
        <v>4</v>
      </c>
      <c r="D10" s="45" t="s">
        <v>14</v>
      </c>
      <c r="E10" s="46"/>
      <c r="F10" s="46"/>
      <c r="G10" s="46"/>
      <c r="H10" s="47"/>
      <c r="I10" s="19">
        <v>13469</v>
      </c>
      <c r="J10" s="20"/>
      <c r="K10" s="18"/>
      <c r="L10" s="41"/>
      <c r="M10" s="1"/>
      <c r="N10" s="44">
        <v>4</v>
      </c>
      <c r="O10" s="45" t="s">
        <v>14</v>
      </c>
      <c r="P10" s="46"/>
      <c r="Q10" s="46"/>
      <c r="R10" s="46"/>
      <c r="S10" s="47"/>
      <c r="T10" s="34">
        <f t="shared" si="1"/>
        <v>0</v>
      </c>
      <c r="U10" s="20"/>
      <c r="V10" s="140"/>
      <c r="W10" s="151"/>
      <c r="X10" s="152"/>
      <c r="Y10" s="153"/>
      <c r="Z10" s="154"/>
      <c r="AA10" s="152"/>
      <c r="AB10" s="153"/>
      <c r="AC10" s="154"/>
      <c r="AD10" s="152"/>
      <c r="AE10" s="153"/>
      <c r="AF10" s="154"/>
      <c r="AG10" s="152"/>
      <c r="AH10" s="155"/>
    </row>
    <row r="11" spans="1:34" ht="16.5" x14ac:dyDescent="0.25">
      <c r="A11" s="1"/>
      <c r="B11" s="1"/>
      <c r="C11" s="44">
        <v>5</v>
      </c>
      <c r="D11" s="45" t="s">
        <v>15</v>
      </c>
      <c r="E11" s="46"/>
      <c r="F11" s="46"/>
      <c r="G11" s="46"/>
      <c r="H11" s="47"/>
      <c r="I11" s="19">
        <v>12157</v>
      </c>
      <c r="J11" s="20"/>
      <c r="K11" s="18"/>
      <c r="L11" s="41"/>
      <c r="M11" s="1"/>
      <c r="N11" s="44">
        <v>5</v>
      </c>
      <c r="O11" s="45" t="s">
        <v>15</v>
      </c>
      <c r="P11" s="46"/>
      <c r="Q11" s="46"/>
      <c r="R11" s="46"/>
      <c r="S11" s="47"/>
      <c r="T11" s="34">
        <f t="shared" si="1"/>
        <v>0</v>
      </c>
      <c r="U11" s="20"/>
      <c r="V11" s="140"/>
      <c r="W11" s="151"/>
      <c r="X11" s="152"/>
      <c r="Y11" s="153"/>
      <c r="Z11" s="154"/>
      <c r="AA11" s="152"/>
      <c r="AB11" s="153"/>
      <c r="AC11" s="154"/>
      <c r="AD11" s="152"/>
      <c r="AE11" s="153"/>
      <c r="AF11" s="154"/>
      <c r="AG11" s="152"/>
      <c r="AH11" s="155"/>
    </row>
    <row r="12" spans="1:34" ht="16.5" x14ac:dyDescent="0.25">
      <c r="A12" s="1"/>
      <c r="B12" s="1"/>
      <c r="C12" s="44">
        <v>6</v>
      </c>
      <c r="D12" s="49" t="s">
        <v>16</v>
      </c>
      <c r="E12" s="50"/>
      <c r="F12" s="50"/>
      <c r="G12" s="50"/>
      <c r="H12" s="40"/>
      <c r="I12" s="19">
        <v>12500</v>
      </c>
      <c r="J12" s="20"/>
      <c r="K12" s="18"/>
      <c r="L12" s="41"/>
      <c r="M12" s="1"/>
      <c r="N12" s="44">
        <v>6</v>
      </c>
      <c r="O12" s="49" t="s">
        <v>16</v>
      </c>
      <c r="P12" s="50"/>
      <c r="Q12" s="50"/>
      <c r="R12" s="50"/>
      <c r="S12" s="40"/>
      <c r="T12" s="34">
        <f t="shared" si="1"/>
        <v>0</v>
      </c>
      <c r="U12" s="20"/>
      <c r="V12" s="140"/>
      <c r="W12" s="151"/>
      <c r="X12" s="152"/>
      <c r="Y12" s="153"/>
      <c r="Z12" s="154"/>
      <c r="AA12" s="152"/>
      <c r="AB12" s="153"/>
      <c r="AC12" s="154"/>
      <c r="AD12" s="152"/>
      <c r="AE12" s="153"/>
      <c r="AF12" s="154"/>
      <c r="AG12" s="152"/>
      <c r="AH12" s="155"/>
    </row>
    <row r="13" spans="1:34" ht="16.5" x14ac:dyDescent="0.25">
      <c r="A13" s="1"/>
      <c r="B13" s="1"/>
      <c r="C13" s="44">
        <v>7</v>
      </c>
      <c r="D13" s="49" t="s">
        <v>58</v>
      </c>
      <c r="E13" s="46"/>
      <c r="F13" s="46"/>
      <c r="G13" s="46"/>
      <c r="H13" s="48"/>
      <c r="I13" s="19">
        <v>30800</v>
      </c>
      <c r="J13" s="20"/>
      <c r="K13" s="18"/>
      <c r="L13" s="41"/>
      <c r="M13" s="1"/>
      <c r="N13" s="44">
        <v>7</v>
      </c>
      <c r="O13" s="49" t="s">
        <v>58</v>
      </c>
      <c r="P13" s="46"/>
      <c r="Q13" s="46"/>
      <c r="R13" s="46"/>
      <c r="S13" s="47"/>
      <c r="T13" s="34">
        <f t="shared" si="1"/>
        <v>0</v>
      </c>
      <c r="U13" s="20"/>
      <c r="V13" s="140"/>
      <c r="W13" s="151"/>
      <c r="X13" s="152"/>
      <c r="Y13" s="153"/>
      <c r="Z13" s="154"/>
      <c r="AA13" s="152"/>
      <c r="AB13" s="153"/>
      <c r="AC13" s="154"/>
      <c r="AD13" s="152"/>
      <c r="AE13" s="153"/>
      <c r="AF13" s="154"/>
      <c r="AG13" s="152"/>
      <c r="AH13" s="155"/>
    </row>
    <row r="14" spans="1:34" ht="16.5" x14ac:dyDescent="0.25">
      <c r="A14" s="1"/>
      <c r="B14" s="1"/>
      <c r="C14" s="44">
        <v>8</v>
      </c>
      <c r="D14" s="49" t="s">
        <v>17</v>
      </c>
      <c r="E14" s="50"/>
      <c r="F14" s="50"/>
      <c r="G14" s="50"/>
      <c r="H14" s="51"/>
      <c r="I14" s="19" t="s">
        <v>18</v>
      </c>
      <c r="J14" s="20"/>
      <c r="K14" s="18"/>
      <c r="L14" s="41"/>
      <c r="M14" s="1"/>
      <c r="N14" s="44">
        <v>8</v>
      </c>
      <c r="O14" s="49" t="s">
        <v>17</v>
      </c>
      <c r="P14" s="50"/>
      <c r="Q14" s="50"/>
      <c r="R14" s="50"/>
      <c r="S14" s="40"/>
      <c r="T14" s="34">
        <f t="shared" si="1"/>
        <v>0</v>
      </c>
      <c r="U14" s="20"/>
      <c r="V14" s="140"/>
      <c r="W14" s="151"/>
      <c r="X14" s="152"/>
      <c r="Y14" s="153"/>
      <c r="Z14" s="154"/>
      <c r="AA14" s="152"/>
      <c r="AB14" s="153"/>
      <c r="AC14" s="154"/>
      <c r="AD14" s="152"/>
      <c r="AE14" s="153"/>
      <c r="AF14" s="154"/>
      <c r="AG14" s="152"/>
      <c r="AH14" s="155"/>
    </row>
    <row r="15" spans="1:34" ht="16.5" x14ac:dyDescent="0.25">
      <c r="A15" s="1"/>
      <c r="B15" s="1"/>
      <c r="C15" s="44">
        <v>9</v>
      </c>
      <c r="D15" s="45" t="s">
        <v>19</v>
      </c>
      <c r="E15" s="46"/>
      <c r="F15" s="46"/>
      <c r="G15" s="46"/>
      <c r="H15" s="47"/>
      <c r="I15" s="19">
        <v>25354</v>
      </c>
      <c r="J15" s="20"/>
      <c r="K15" s="18"/>
      <c r="L15" s="41"/>
      <c r="M15" s="1"/>
      <c r="N15" s="44">
        <v>9</v>
      </c>
      <c r="O15" s="45" t="s">
        <v>19</v>
      </c>
      <c r="P15" s="46"/>
      <c r="Q15" s="46"/>
      <c r="R15" s="46"/>
      <c r="S15" s="47"/>
      <c r="T15" s="34">
        <f t="shared" si="1"/>
        <v>0</v>
      </c>
      <c r="U15" s="20"/>
      <c r="V15" s="140"/>
      <c r="W15" s="151"/>
      <c r="X15" s="152"/>
      <c r="Y15" s="153"/>
      <c r="Z15" s="154"/>
      <c r="AA15" s="152"/>
      <c r="AB15" s="153"/>
      <c r="AC15" s="154"/>
      <c r="AD15" s="152"/>
      <c r="AE15" s="153"/>
      <c r="AF15" s="154"/>
      <c r="AG15" s="152"/>
      <c r="AH15" s="155"/>
    </row>
    <row r="16" spans="1:34" ht="16.5" x14ac:dyDescent="0.25">
      <c r="A16" s="1"/>
      <c r="B16" s="1"/>
      <c r="C16" s="44">
        <v>9</v>
      </c>
      <c r="D16" s="45" t="s">
        <v>20</v>
      </c>
      <c r="E16" s="46"/>
      <c r="F16" s="46"/>
      <c r="G16" s="46"/>
      <c r="H16" s="47"/>
      <c r="I16" s="19">
        <v>31912</v>
      </c>
      <c r="J16" s="20"/>
      <c r="K16" s="18"/>
      <c r="L16" s="41"/>
      <c r="M16" s="1"/>
      <c r="N16" s="44">
        <v>9</v>
      </c>
      <c r="O16" s="45" t="s">
        <v>20</v>
      </c>
      <c r="P16" s="46"/>
      <c r="Q16" s="46"/>
      <c r="R16" s="46"/>
      <c r="S16" s="47"/>
      <c r="T16" s="34">
        <f t="shared" si="1"/>
        <v>0</v>
      </c>
      <c r="U16" s="20"/>
      <c r="V16" s="140"/>
      <c r="W16" s="151"/>
      <c r="X16" s="152"/>
      <c r="Y16" s="153"/>
      <c r="Z16" s="154"/>
      <c r="AA16" s="152"/>
      <c r="AB16" s="153"/>
      <c r="AC16" s="154"/>
      <c r="AD16" s="152"/>
      <c r="AE16" s="153"/>
      <c r="AF16" s="154"/>
      <c r="AG16" s="152"/>
      <c r="AH16" s="155"/>
    </row>
    <row r="17" spans="1:34" ht="16.5" x14ac:dyDescent="0.25">
      <c r="A17" s="1"/>
      <c r="B17" s="1"/>
      <c r="C17" s="44">
        <v>10</v>
      </c>
      <c r="D17" s="45" t="s">
        <v>21</v>
      </c>
      <c r="E17" s="46"/>
      <c r="F17" s="46"/>
      <c r="G17" s="46"/>
      <c r="H17" s="47"/>
      <c r="I17" s="19">
        <v>21927</v>
      </c>
      <c r="J17" s="20"/>
      <c r="K17" s="18"/>
      <c r="L17" s="41"/>
      <c r="M17" s="1"/>
      <c r="N17" s="44">
        <v>10</v>
      </c>
      <c r="O17" s="45" t="s">
        <v>21</v>
      </c>
      <c r="P17" s="46"/>
      <c r="Q17" s="46"/>
      <c r="R17" s="46"/>
      <c r="S17" s="47"/>
      <c r="T17" s="34">
        <f t="shared" si="1"/>
        <v>0</v>
      </c>
      <c r="U17" s="20"/>
      <c r="V17" s="140"/>
      <c r="W17" s="151"/>
      <c r="X17" s="152"/>
      <c r="Y17" s="153"/>
      <c r="Z17" s="154"/>
      <c r="AA17" s="152"/>
      <c r="AB17" s="153"/>
      <c r="AC17" s="154"/>
      <c r="AD17" s="152"/>
      <c r="AE17" s="153"/>
      <c r="AF17" s="154"/>
      <c r="AG17" s="152"/>
      <c r="AH17" s="155"/>
    </row>
    <row r="18" spans="1:34" ht="16.5" x14ac:dyDescent="0.25">
      <c r="A18" s="1"/>
      <c r="B18" s="1"/>
      <c r="C18" s="44">
        <v>11</v>
      </c>
      <c r="D18" s="45" t="s">
        <v>22</v>
      </c>
      <c r="E18" s="46"/>
      <c r="F18" s="46"/>
      <c r="G18" s="46"/>
      <c r="H18" s="47"/>
      <c r="I18" s="19">
        <v>8105</v>
      </c>
      <c r="J18" s="20"/>
      <c r="K18" s="18"/>
      <c r="L18" s="41"/>
      <c r="M18" s="1"/>
      <c r="N18" s="44">
        <v>11</v>
      </c>
      <c r="O18" s="45" t="s">
        <v>22</v>
      </c>
      <c r="P18" s="46"/>
      <c r="Q18" s="46"/>
      <c r="R18" s="46"/>
      <c r="S18" s="47"/>
      <c r="T18" s="34">
        <f t="shared" si="1"/>
        <v>0</v>
      </c>
      <c r="U18" s="20"/>
      <c r="V18" s="140"/>
      <c r="W18" s="151"/>
      <c r="X18" s="152"/>
      <c r="Y18" s="153"/>
      <c r="Z18" s="154"/>
      <c r="AA18" s="152"/>
      <c r="AB18" s="153"/>
      <c r="AC18" s="154"/>
      <c r="AD18" s="152"/>
      <c r="AE18" s="153"/>
      <c r="AF18" s="154"/>
      <c r="AG18" s="152"/>
      <c r="AH18" s="155"/>
    </row>
    <row r="19" spans="1:34" ht="16.5" x14ac:dyDescent="0.25">
      <c r="A19" s="1"/>
      <c r="B19" s="1"/>
      <c r="C19" s="44">
        <v>12</v>
      </c>
      <c r="D19" s="45" t="s">
        <v>23</v>
      </c>
      <c r="E19" s="46"/>
      <c r="F19" s="46"/>
      <c r="G19" s="46"/>
      <c r="H19" s="47"/>
      <c r="I19" s="19">
        <v>8679</v>
      </c>
      <c r="J19" s="20"/>
      <c r="K19" s="18"/>
      <c r="L19" s="41"/>
      <c r="M19" s="1"/>
      <c r="N19" s="44">
        <v>12</v>
      </c>
      <c r="O19" s="45" t="s">
        <v>23</v>
      </c>
      <c r="P19" s="46"/>
      <c r="Q19" s="46"/>
      <c r="R19" s="46"/>
      <c r="S19" s="47"/>
      <c r="T19" s="34">
        <f t="shared" si="1"/>
        <v>0</v>
      </c>
      <c r="U19" s="20"/>
      <c r="V19" s="140"/>
      <c r="W19" s="151"/>
      <c r="X19" s="152"/>
      <c r="Y19" s="153"/>
      <c r="Z19" s="154"/>
      <c r="AA19" s="152"/>
      <c r="AB19" s="153"/>
      <c r="AC19" s="154"/>
      <c r="AD19" s="152"/>
      <c r="AE19" s="153"/>
      <c r="AF19" s="154"/>
      <c r="AG19" s="152"/>
      <c r="AH19" s="155"/>
    </row>
    <row r="20" spans="1:34" ht="17.25" thickBot="1" x14ac:dyDescent="0.3">
      <c r="A20" s="1"/>
      <c r="B20" s="1"/>
      <c r="C20" s="44">
        <v>15</v>
      </c>
      <c r="D20" s="45" t="s">
        <v>24</v>
      </c>
      <c r="E20" s="46"/>
      <c r="F20" s="46"/>
      <c r="G20" s="46"/>
      <c r="H20" s="47"/>
      <c r="I20" s="19">
        <v>3246</v>
      </c>
      <c r="J20" s="20"/>
      <c r="K20" s="18"/>
      <c r="L20" s="41"/>
      <c r="M20" s="1"/>
      <c r="N20" s="44">
        <v>15</v>
      </c>
      <c r="O20" s="45" t="s">
        <v>24</v>
      </c>
      <c r="P20" s="46"/>
      <c r="Q20" s="46"/>
      <c r="R20" s="46"/>
      <c r="S20" s="47"/>
      <c r="T20" s="34">
        <f t="shared" si="1"/>
        <v>0</v>
      </c>
      <c r="U20" s="20"/>
      <c r="V20" s="140"/>
      <c r="W20" s="156"/>
      <c r="X20" s="157"/>
      <c r="Y20" s="158"/>
      <c r="Z20" s="159"/>
      <c r="AA20" s="157"/>
      <c r="AB20" s="158"/>
      <c r="AC20" s="159"/>
      <c r="AD20" s="157"/>
      <c r="AE20" s="158"/>
      <c r="AF20" s="159"/>
      <c r="AG20" s="157"/>
      <c r="AH20" s="160"/>
    </row>
    <row r="21" spans="1:34" ht="19.5" customHeight="1" thickTop="1" x14ac:dyDescent="0.25">
      <c r="A21" s="7"/>
      <c r="B21" s="7"/>
      <c r="C21" s="52"/>
      <c r="D21" s="53" t="s">
        <v>25</v>
      </c>
      <c r="E21" s="54"/>
      <c r="F21" s="54"/>
      <c r="G21" s="54"/>
      <c r="H21" s="55"/>
      <c r="I21" s="115">
        <f>SUM(I7:K20)</f>
        <v>293574</v>
      </c>
      <c r="J21" s="113"/>
      <c r="K21" s="114"/>
      <c r="L21" s="7"/>
      <c r="M21" s="7"/>
      <c r="N21" s="52"/>
      <c r="O21" s="53" t="s">
        <v>25</v>
      </c>
      <c r="P21" s="54"/>
      <c r="Q21" s="54"/>
      <c r="R21" s="54"/>
      <c r="S21" s="55"/>
      <c r="T21" s="116">
        <f>SUM(T7:V20)</f>
        <v>0</v>
      </c>
      <c r="U21" s="113"/>
      <c r="V21" s="114"/>
      <c r="W21" s="56"/>
      <c r="X21" s="56"/>
      <c r="Y21" s="56"/>
      <c r="Z21" s="7"/>
      <c r="AA21" s="7"/>
      <c r="AB21" s="7"/>
      <c r="AC21" s="7"/>
      <c r="AD21" s="7"/>
      <c r="AE21" s="7"/>
      <c r="AF21" s="7"/>
      <c r="AG21" s="7"/>
      <c r="AH21" s="7"/>
    </row>
    <row r="22" spans="1:34" ht="19.5" customHeight="1" x14ac:dyDescent="0.25">
      <c r="A22" s="1"/>
      <c r="B22" s="1"/>
      <c r="C22" s="2"/>
      <c r="D22" s="57" t="s">
        <v>26</v>
      </c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58" t="s">
        <v>27</v>
      </c>
      <c r="U22" s="59"/>
      <c r="V22" s="60"/>
      <c r="W22" s="1"/>
      <c r="X22" s="1"/>
      <c r="Y22" s="61" t="s">
        <v>28</v>
      </c>
      <c r="Z22" s="61"/>
      <c r="AA22" s="61"/>
      <c r="AB22" s="61"/>
      <c r="AC22" s="1"/>
      <c r="AD22" s="1"/>
      <c r="AE22" s="10" t="s">
        <v>29</v>
      </c>
      <c r="AF22" s="5"/>
      <c r="AG22" s="5"/>
      <c r="AH22" s="6"/>
    </row>
    <row r="23" spans="1:34" ht="19.5" customHeight="1" x14ac:dyDescent="0.25">
      <c r="A23" s="1"/>
      <c r="B23" s="1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53" t="s">
        <v>30</v>
      </c>
      <c r="P23" s="54"/>
      <c r="Q23" s="54"/>
      <c r="R23" s="54"/>
      <c r="S23" s="54"/>
      <c r="T23" s="118">
        <f>T21*12/10000+IF(C35=TRUE,L35*12/10000,0)+IF(C37=TRUE,L37*12/10000,0)</f>
        <v>0</v>
      </c>
      <c r="U23" s="111"/>
      <c r="V23" s="109"/>
      <c r="W23" s="10" t="s">
        <v>31</v>
      </c>
      <c r="X23" s="6"/>
      <c r="Y23" s="119">
        <f>IF(C41=TRUE,P41*12/10000,0)*0.9+IF(C42=TRUE,P42*12/10000,0)*0.9+IF(C43=TRUE,P43*12/10000,0)*0.9</f>
        <v>0</v>
      </c>
      <c r="Z23" s="111"/>
      <c r="AA23" s="111"/>
      <c r="AB23" s="109"/>
      <c r="AC23" s="10" t="s">
        <v>32</v>
      </c>
      <c r="AD23" s="6"/>
      <c r="AE23" s="120">
        <f>T23-Y23</f>
        <v>0</v>
      </c>
      <c r="AF23" s="111"/>
      <c r="AG23" s="111"/>
      <c r="AH23" s="109"/>
    </row>
    <row r="24" spans="1:34" ht="19.5" customHeight="1" x14ac:dyDescent="0.25">
      <c r="A24" s="1"/>
      <c r="B24" s="1"/>
      <c r="C24" s="62" t="s">
        <v>33</v>
      </c>
      <c r="D24" s="12"/>
      <c r="E24" s="63"/>
      <c r="F24" s="132" t="s">
        <v>59</v>
      </c>
      <c r="G24" s="132"/>
      <c r="H24" s="132"/>
      <c r="I24" s="132"/>
      <c r="J24" s="132"/>
      <c r="K24" s="132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65" t="s">
        <v>34</v>
      </c>
      <c r="Z24" s="66"/>
      <c r="AA24" s="66"/>
      <c r="AB24" s="67"/>
      <c r="AC24" s="1"/>
      <c r="AD24" s="1"/>
      <c r="AE24" s="1"/>
      <c r="AF24" s="1"/>
      <c r="AG24" s="1"/>
      <c r="AH24" s="1"/>
    </row>
    <row r="25" spans="1:34" ht="19.5" customHeight="1" x14ac:dyDescent="0.25">
      <c r="A25" s="1"/>
      <c r="B25" s="1"/>
      <c r="C25" s="68"/>
      <c r="D25" s="38"/>
      <c r="E25" s="1"/>
      <c r="F25" s="132"/>
      <c r="G25" s="132"/>
      <c r="H25" s="132"/>
      <c r="I25" s="132"/>
      <c r="J25" s="132"/>
      <c r="K25" s="132"/>
      <c r="L25" s="1"/>
      <c r="M25" s="1"/>
      <c r="N25" s="1"/>
      <c r="O25" s="70" t="s">
        <v>35</v>
      </c>
      <c r="P25" s="70"/>
      <c r="Q25" s="63"/>
      <c r="R25" s="63"/>
      <c r="S25" s="63"/>
      <c r="T25" s="63"/>
      <c r="U25" s="71" t="s">
        <v>36</v>
      </c>
      <c r="V25" s="63"/>
      <c r="W25" s="63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ht="19.5" customHeight="1" x14ac:dyDescent="0.25">
      <c r="A26" s="1"/>
      <c r="B26" s="1"/>
      <c r="C26" s="72">
        <v>30</v>
      </c>
      <c r="D26" s="23"/>
      <c r="E26" s="1"/>
      <c r="F26" s="73" t="s">
        <v>37</v>
      </c>
      <c r="G26" s="11"/>
      <c r="H26" s="12"/>
      <c r="I26" s="72">
        <v>50</v>
      </c>
      <c r="J26" s="23"/>
      <c r="K26" s="1"/>
      <c r="L26" s="1"/>
      <c r="M26" s="1"/>
      <c r="N26" s="1"/>
      <c r="O26" s="74" t="s">
        <v>60</v>
      </c>
      <c r="P26" s="30"/>
      <c r="Q26" s="75" t="s">
        <v>38</v>
      </c>
      <c r="R26" s="20"/>
      <c r="S26" s="20"/>
      <c r="T26" s="18"/>
      <c r="U26" s="75" t="s">
        <v>39</v>
      </c>
      <c r="V26" s="20"/>
      <c r="W26" s="18"/>
      <c r="X26" s="76" t="s">
        <v>40</v>
      </c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ht="19.5" customHeight="1" x14ac:dyDescent="0.25">
      <c r="A27" s="1"/>
      <c r="B27" s="1"/>
      <c r="C27" s="36"/>
      <c r="D27" s="43"/>
      <c r="E27" s="1" t="s">
        <v>41</v>
      </c>
      <c r="F27" s="69"/>
      <c r="G27" s="66"/>
      <c r="H27" s="67"/>
      <c r="I27" s="36"/>
      <c r="J27" s="43"/>
      <c r="K27" s="1" t="s">
        <v>41</v>
      </c>
      <c r="L27" s="1"/>
      <c r="M27" s="1"/>
      <c r="N27" s="1"/>
      <c r="O27" s="17">
        <v>10</v>
      </c>
      <c r="P27" s="18"/>
      <c r="Q27" s="77">
        <f>$AE$23/O27*100</f>
        <v>0</v>
      </c>
      <c r="R27" s="20"/>
      <c r="S27" s="20"/>
      <c r="T27" s="18"/>
      <c r="U27" s="78">
        <f>(O27/100/12)/((1+O27/100/12)^($F$30*12)-1)*Q27*10000</f>
        <v>0</v>
      </c>
      <c r="V27" s="20"/>
      <c r="W27" s="18"/>
      <c r="X27" s="4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ht="19.5" customHeight="1" x14ac:dyDescent="0.25">
      <c r="A28" s="1"/>
      <c r="B28" s="1"/>
      <c r="C28" s="2"/>
      <c r="D28" s="1"/>
      <c r="E28" s="1"/>
      <c r="F28" s="64" t="s">
        <v>42</v>
      </c>
      <c r="G28" s="12"/>
      <c r="H28" s="1"/>
      <c r="I28" s="1"/>
      <c r="J28" s="1"/>
      <c r="K28" s="1"/>
      <c r="L28" s="1"/>
      <c r="M28" s="1"/>
      <c r="N28" s="1"/>
      <c r="O28" s="17">
        <v>8</v>
      </c>
      <c r="P28" s="18"/>
      <c r="Q28" s="77">
        <f t="shared" ref="Q28:Q32" si="2">$AE$23/O28*100</f>
        <v>0</v>
      </c>
      <c r="R28" s="20"/>
      <c r="S28" s="20"/>
      <c r="T28" s="18"/>
      <c r="U28" s="78">
        <f t="shared" ref="U28:U31" si="3">(O28/100/12)/((1+O28/100/12)^($F$30*12)-1)*Q28*10000</f>
        <v>0</v>
      </c>
      <c r="V28" s="20"/>
      <c r="W28" s="18"/>
      <c r="X28" s="4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ht="19.5" customHeight="1" x14ac:dyDescent="0.25">
      <c r="A29" s="1"/>
      <c r="B29" s="1"/>
      <c r="C29" s="2"/>
      <c r="D29" s="1"/>
      <c r="E29" s="1"/>
      <c r="F29" s="68"/>
      <c r="G29" s="38"/>
      <c r="H29" s="1"/>
      <c r="I29" s="1"/>
      <c r="J29" s="1"/>
      <c r="K29" s="1"/>
      <c r="L29" s="1"/>
      <c r="M29" s="1"/>
      <c r="N29" s="1"/>
      <c r="O29" s="17">
        <v>5</v>
      </c>
      <c r="P29" s="18"/>
      <c r="Q29" s="77">
        <f t="shared" si="2"/>
        <v>0</v>
      </c>
      <c r="R29" s="20"/>
      <c r="S29" s="20"/>
      <c r="T29" s="18"/>
      <c r="U29" s="78">
        <f t="shared" si="3"/>
        <v>0</v>
      </c>
      <c r="V29" s="20"/>
      <c r="W29" s="18"/>
      <c r="X29" s="4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ht="19.5" customHeight="1" x14ac:dyDescent="0.25">
      <c r="A30" s="1"/>
      <c r="B30" s="1"/>
      <c r="C30" s="2"/>
      <c r="D30" s="1"/>
      <c r="E30" s="1"/>
      <c r="F30" s="79">
        <f>I26-C26</f>
        <v>20</v>
      </c>
      <c r="G30" s="23"/>
      <c r="H30" s="1"/>
      <c r="I30" s="1"/>
      <c r="J30" s="1"/>
      <c r="K30" s="1"/>
      <c r="L30" s="1"/>
      <c r="M30" s="1"/>
      <c r="N30" s="1"/>
      <c r="O30" s="17">
        <v>4</v>
      </c>
      <c r="P30" s="18"/>
      <c r="Q30" s="77">
        <f t="shared" si="2"/>
        <v>0</v>
      </c>
      <c r="R30" s="20"/>
      <c r="S30" s="20"/>
      <c r="T30" s="18"/>
      <c r="U30" s="78">
        <f t="shared" si="3"/>
        <v>0</v>
      </c>
      <c r="V30" s="20"/>
      <c r="W30" s="18"/>
      <c r="X30" s="4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ht="19.5" customHeight="1" x14ac:dyDescent="0.25">
      <c r="A31" s="1"/>
      <c r="B31" s="1"/>
      <c r="C31" s="2"/>
      <c r="D31" s="1"/>
      <c r="E31" s="1"/>
      <c r="F31" s="36"/>
      <c r="G31" s="43"/>
      <c r="H31" s="1" t="s">
        <v>43</v>
      </c>
      <c r="I31" s="1"/>
      <c r="J31" s="1"/>
      <c r="K31" s="1"/>
      <c r="L31" s="1"/>
      <c r="M31" s="1"/>
      <c r="N31" s="1"/>
      <c r="O31" s="17">
        <v>3</v>
      </c>
      <c r="P31" s="18"/>
      <c r="Q31" s="77">
        <f t="shared" si="2"/>
        <v>0</v>
      </c>
      <c r="R31" s="20"/>
      <c r="S31" s="20"/>
      <c r="T31" s="18"/>
      <c r="U31" s="78">
        <f t="shared" si="3"/>
        <v>0</v>
      </c>
      <c r="V31" s="20"/>
      <c r="W31" s="18"/>
      <c r="X31" s="4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ht="19.5" hidden="1" customHeight="1" x14ac:dyDescent="0.25">
      <c r="A32" s="1"/>
      <c r="B32" s="1"/>
      <c r="C32" s="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7">
        <v>1E-3</v>
      </c>
      <c r="P32" s="18"/>
      <c r="Q32" s="121">
        <f t="shared" si="2"/>
        <v>0</v>
      </c>
      <c r="R32" s="111"/>
      <c r="S32" s="111"/>
      <c r="T32" s="109"/>
      <c r="U32" s="122">
        <f>-PMT(O32/100,$F$30,0,Q32*1.203*10000,1)/12</f>
        <v>0</v>
      </c>
      <c r="V32" s="111"/>
      <c r="W32" s="109"/>
      <c r="X32" s="4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9.5" customHeight="1" x14ac:dyDescent="0.25">
      <c r="A33" s="1"/>
      <c r="B33" s="1"/>
      <c r="C33" s="2"/>
      <c r="D33" s="61"/>
      <c r="E33" s="61"/>
      <c r="F33" s="61"/>
      <c r="G33" s="61"/>
      <c r="H33" s="61"/>
      <c r="I33" s="61"/>
      <c r="J33" s="61"/>
      <c r="K33" s="61"/>
      <c r="L33" s="1"/>
      <c r="M33" s="1"/>
      <c r="N33" s="1"/>
      <c r="O33" s="1"/>
      <c r="P33" s="1"/>
      <c r="Q33" s="80"/>
      <c r="R33" s="80"/>
      <c r="S33" s="80"/>
      <c r="T33" s="80"/>
      <c r="U33" s="80"/>
      <c r="V33" s="80"/>
      <c r="W33" s="80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9.5" customHeight="1" x14ac:dyDescent="0.25">
      <c r="A34" s="1"/>
      <c r="B34" s="1"/>
      <c r="C34" s="81"/>
      <c r="D34" s="61"/>
      <c r="E34" s="61"/>
      <c r="F34" s="61"/>
      <c r="G34" s="61"/>
      <c r="H34" s="82"/>
      <c r="I34" s="123" t="s">
        <v>44</v>
      </c>
      <c r="J34" s="111"/>
      <c r="K34" s="109"/>
      <c r="L34" s="123" t="s">
        <v>45</v>
      </c>
      <c r="M34" s="111"/>
      <c r="N34" s="109"/>
      <c r="O34" s="61"/>
      <c r="P34" s="61"/>
      <c r="Q34" s="61"/>
      <c r="R34" s="61"/>
      <c r="S34" s="61"/>
      <c r="T34" s="61"/>
      <c r="U34" s="80"/>
      <c r="V34" s="80"/>
      <c r="W34" s="80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9.5" customHeight="1" x14ac:dyDescent="0.25">
      <c r="A35" s="61"/>
      <c r="B35" s="82"/>
      <c r="C35" s="133" t="b">
        <v>0</v>
      </c>
      <c r="D35" s="45" t="s">
        <v>46</v>
      </c>
      <c r="E35" s="46"/>
      <c r="F35" s="46"/>
      <c r="G35" s="46"/>
      <c r="H35" s="48"/>
      <c r="I35" s="110" t="s">
        <v>47</v>
      </c>
      <c r="J35" s="111"/>
      <c r="K35" s="109"/>
      <c r="L35" s="110">
        <v>93300</v>
      </c>
      <c r="M35" s="111"/>
      <c r="N35" s="109"/>
      <c r="O35" s="83" t="s">
        <v>62</v>
      </c>
      <c r="P35" s="61"/>
      <c r="Q35" s="61"/>
      <c r="R35" s="61"/>
      <c r="S35" s="61"/>
      <c r="T35" s="61"/>
      <c r="U35" s="84"/>
      <c r="V35" s="84"/>
      <c r="W35" s="84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</row>
    <row r="36" spans="1:34" ht="7.5" customHeight="1" x14ac:dyDescent="0.25">
      <c r="A36" s="1"/>
      <c r="B36" s="1"/>
      <c r="C36" s="134"/>
      <c r="D36" s="61"/>
      <c r="E36" s="61"/>
      <c r="F36" s="61"/>
      <c r="G36" s="61"/>
      <c r="H36" s="61"/>
      <c r="I36" s="117"/>
      <c r="J36" s="117"/>
      <c r="K36" s="117"/>
      <c r="L36" s="117"/>
      <c r="M36" s="117"/>
      <c r="N36" s="117"/>
      <c r="O36" s="85"/>
      <c r="P36" s="86"/>
      <c r="Q36" s="86"/>
      <c r="R36" s="86"/>
      <c r="S36" s="86"/>
      <c r="T36" s="86"/>
      <c r="U36" s="86"/>
      <c r="V36" s="86"/>
      <c r="W36" s="86"/>
      <c r="X36" s="86"/>
      <c r="Y36" s="4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9.5" customHeight="1" x14ac:dyDescent="0.25">
      <c r="A37" s="80"/>
      <c r="B37" s="87"/>
      <c r="C37" s="133" t="b">
        <v>0</v>
      </c>
      <c r="D37" s="129" t="s">
        <v>48</v>
      </c>
      <c r="E37" s="130"/>
      <c r="F37" s="130"/>
      <c r="G37" s="130"/>
      <c r="H37" s="131"/>
      <c r="I37" s="124"/>
      <c r="J37" s="124"/>
      <c r="K37" s="125"/>
      <c r="L37" s="112">
        <v>90000</v>
      </c>
      <c r="M37" s="111"/>
      <c r="N37" s="109"/>
      <c r="O37" s="88"/>
      <c r="P37" s="86"/>
      <c r="Q37" s="86"/>
      <c r="R37" s="86"/>
      <c r="S37" s="86"/>
      <c r="T37" s="86"/>
      <c r="U37" s="86"/>
      <c r="V37" s="86"/>
      <c r="W37" s="86"/>
      <c r="X37" s="86"/>
      <c r="Y37" s="89"/>
      <c r="Z37" s="80"/>
      <c r="AA37" s="80"/>
      <c r="AB37" s="80"/>
      <c r="AC37" s="80"/>
      <c r="AD37" s="80"/>
      <c r="AE37" s="80"/>
      <c r="AF37" s="80"/>
      <c r="AG37" s="80"/>
      <c r="AH37" s="80"/>
    </row>
    <row r="38" spans="1:34" ht="7.5" customHeight="1" x14ac:dyDescent="0.25">
      <c r="A38" s="1"/>
      <c r="B38" s="1"/>
      <c r="C38" s="135"/>
      <c r="D38" s="61"/>
      <c r="E38" s="61"/>
      <c r="F38" s="61"/>
      <c r="G38" s="61"/>
      <c r="H38" s="61"/>
      <c r="I38" s="61"/>
      <c r="J38" s="61"/>
      <c r="K38" s="61"/>
      <c r="L38" s="84"/>
      <c r="M38" s="84"/>
      <c r="N38" s="84"/>
      <c r="O38" s="82"/>
      <c r="P38" s="90"/>
      <c r="Q38" s="90"/>
      <c r="R38" s="90"/>
      <c r="S38" s="90"/>
      <c r="T38" s="90"/>
      <c r="U38" s="90"/>
      <c r="V38" s="90"/>
      <c r="W38" s="90"/>
      <c r="X38" s="90"/>
      <c r="Y38" s="91"/>
      <c r="Z38" s="61"/>
      <c r="AA38" s="61"/>
      <c r="AB38" s="61"/>
      <c r="AC38" s="61"/>
      <c r="AD38" s="61"/>
      <c r="AE38" s="61"/>
      <c r="AF38" s="61"/>
      <c r="AG38" s="61"/>
      <c r="AH38" s="61"/>
    </row>
    <row r="39" spans="1:34" ht="7.5" customHeight="1" x14ac:dyDescent="0.25">
      <c r="A39" s="61"/>
      <c r="B39" s="82"/>
      <c r="C39" s="136"/>
      <c r="D39" s="96"/>
      <c r="E39" s="96"/>
      <c r="F39" s="96"/>
      <c r="G39" s="96"/>
      <c r="H39" s="96"/>
      <c r="I39" s="96"/>
      <c r="J39" s="96"/>
      <c r="K39" s="96"/>
      <c r="L39" s="90"/>
      <c r="M39" s="90"/>
      <c r="N39" s="90"/>
      <c r="O39" s="86"/>
      <c r="P39" s="90"/>
      <c r="Q39" s="90"/>
      <c r="R39" s="90"/>
      <c r="S39" s="90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</row>
    <row r="40" spans="1:34" ht="19.5" customHeight="1" x14ac:dyDescent="0.25">
      <c r="A40" s="1"/>
      <c r="B40" s="97"/>
      <c r="C40" s="137" t="s">
        <v>49</v>
      </c>
      <c r="D40" s="98"/>
      <c r="E40" s="98"/>
      <c r="F40" s="98"/>
      <c r="G40" s="98"/>
      <c r="H40" s="98"/>
      <c r="I40" s="90"/>
      <c r="J40" s="90"/>
      <c r="K40" s="99"/>
      <c r="L40" s="108" t="s">
        <v>50</v>
      </c>
      <c r="M40" s="111"/>
      <c r="N40" s="109"/>
      <c r="O40" s="100"/>
      <c r="P40" s="101" t="s">
        <v>51</v>
      </c>
      <c r="Q40" s="20"/>
      <c r="R40" s="20"/>
      <c r="S40" s="18"/>
      <c r="T40" s="102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</row>
    <row r="41" spans="1:34" ht="26.25" customHeight="1" x14ac:dyDescent="0.25">
      <c r="A41" s="61"/>
      <c r="B41" s="128" t="s">
        <v>61</v>
      </c>
      <c r="C41" s="133" t="b">
        <v>0</v>
      </c>
      <c r="D41" s="92" t="s">
        <v>52</v>
      </c>
      <c r="E41" s="93"/>
      <c r="F41" s="93"/>
      <c r="G41" s="93"/>
      <c r="H41" s="93"/>
      <c r="I41" s="93"/>
      <c r="J41" s="93"/>
      <c r="K41" s="94"/>
      <c r="L41" s="126">
        <v>112565</v>
      </c>
      <c r="M41" s="111"/>
      <c r="N41" s="109"/>
      <c r="O41" s="103" t="s">
        <v>37</v>
      </c>
      <c r="P41" s="104">
        <f t="shared" ref="P41:P43" si="4">IF($C$26&gt;59,L41,IF($C$26&gt;49,L41*0.933,IF($C$26&gt;39,L41*0.912,IF($C$26&gt;34,L41*0.902,IF($C$26&gt;29,L41*0.893,IF($C$26&gt;24,L41*0.885,IF($C$26&gt;19,L41*0.88,0)))))))</f>
        <v>100520.545</v>
      </c>
      <c r="Q41" s="20"/>
      <c r="R41" s="20"/>
      <c r="S41" s="18"/>
      <c r="T41" s="102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95"/>
      <c r="AG41" s="95"/>
      <c r="AH41" s="95"/>
    </row>
    <row r="42" spans="1:34" ht="24" customHeight="1" x14ac:dyDescent="0.25">
      <c r="A42" s="61"/>
      <c r="B42" s="105"/>
      <c r="C42" s="133" t="b">
        <v>0</v>
      </c>
      <c r="D42" s="92" t="s">
        <v>53</v>
      </c>
      <c r="E42" s="93"/>
      <c r="F42" s="93"/>
      <c r="G42" s="93"/>
      <c r="H42" s="93"/>
      <c r="I42" s="93"/>
      <c r="J42" s="93"/>
      <c r="K42" s="94"/>
      <c r="L42" s="126">
        <v>218469</v>
      </c>
      <c r="M42" s="111"/>
      <c r="N42" s="109"/>
      <c r="O42" s="103" t="s">
        <v>37</v>
      </c>
      <c r="P42" s="104">
        <f t="shared" si="4"/>
        <v>195092.81700000001</v>
      </c>
      <c r="Q42" s="20"/>
      <c r="R42" s="20"/>
      <c r="S42" s="18"/>
      <c r="T42" s="102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95"/>
      <c r="AG42" s="95"/>
      <c r="AH42" s="95"/>
    </row>
    <row r="43" spans="1:34" ht="24.75" customHeight="1" x14ac:dyDescent="0.25">
      <c r="A43" s="1"/>
      <c r="B43" s="105"/>
      <c r="C43" s="133" t="b">
        <v>0</v>
      </c>
      <c r="D43" s="92" t="s">
        <v>54</v>
      </c>
      <c r="E43" s="93"/>
      <c r="F43" s="93"/>
      <c r="G43" s="93"/>
      <c r="H43" s="93"/>
      <c r="I43" s="93"/>
      <c r="J43" s="93"/>
      <c r="K43" s="94"/>
      <c r="L43" s="126">
        <v>264929</v>
      </c>
      <c r="M43" s="111"/>
      <c r="N43" s="109"/>
      <c r="O43" s="103" t="s">
        <v>37</v>
      </c>
      <c r="P43" s="104">
        <f t="shared" si="4"/>
        <v>236581.59700000001</v>
      </c>
      <c r="Q43" s="20"/>
      <c r="R43" s="20"/>
      <c r="S43" s="18"/>
      <c r="T43" s="102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</row>
    <row r="44" spans="1:34" ht="27" customHeight="1" x14ac:dyDescent="0.25">
      <c r="A44" s="1"/>
      <c r="B44" s="69"/>
      <c r="C44" s="133" t="b">
        <v>0</v>
      </c>
      <c r="D44" s="92" t="s">
        <v>55</v>
      </c>
      <c r="E44" s="93"/>
      <c r="F44" s="93"/>
      <c r="G44" s="93"/>
      <c r="H44" s="93"/>
      <c r="I44" s="93"/>
      <c r="J44" s="93"/>
      <c r="K44" s="94"/>
      <c r="L44" s="127">
        <v>0</v>
      </c>
      <c r="M44" s="111"/>
      <c r="N44" s="109"/>
      <c r="O44" s="100"/>
      <c r="P44" s="106">
        <v>0</v>
      </c>
      <c r="Q44" s="20"/>
      <c r="R44" s="20"/>
      <c r="S44" s="18"/>
      <c r="T44" s="102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</row>
    <row r="45" spans="1:34" ht="19.5" customHeight="1" x14ac:dyDescent="0.25">
      <c r="A45" s="1"/>
      <c r="B45" s="1"/>
      <c r="C45" s="107" t="s">
        <v>56</v>
      </c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</row>
    <row r="46" spans="1:34" ht="19.5" customHeight="1" x14ac:dyDescent="0.25">
      <c r="A46" s="1"/>
      <c r="B46" s="1"/>
      <c r="C46" s="2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80"/>
      <c r="V46" s="80"/>
      <c r="W46" s="80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</sheetData>
  <mergeCells count="167">
    <mergeCell ref="W20:Y20"/>
    <mergeCell ref="Z20:AB20"/>
    <mergeCell ref="T20:V20"/>
    <mergeCell ref="T21:V21"/>
    <mergeCell ref="T22:V22"/>
    <mergeCell ref="T23:V23"/>
    <mergeCell ref="W23:X23"/>
    <mergeCell ref="Y23:AB23"/>
    <mergeCell ref="Y24:AB24"/>
    <mergeCell ref="T17:V17"/>
    <mergeCell ref="W17:Y17"/>
    <mergeCell ref="Z17:AB17"/>
    <mergeCell ref="AC17:AE17"/>
    <mergeCell ref="AF17:AH17"/>
    <mergeCell ref="T18:V18"/>
    <mergeCell ref="W18:Y18"/>
    <mergeCell ref="Z18:AB18"/>
    <mergeCell ref="T19:V19"/>
    <mergeCell ref="W19:Y19"/>
    <mergeCell ref="Z19:AB19"/>
    <mergeCell ref="AF13:AH13"/>
    <mergeCell ref="Z13:AB13"/>
    <mergeCell ref="AC13:AE13"/>
    <mergeCell ref="T14:V14"/>
    <mergeCell ref="W14:Y14"/>
    <mergeCell ref="Z14:AB14"/>
    <mergeCell ref="AC14:AE14"/>
    <mergeCell ref="AF14:AH14"/>
    <mergeCell ref="Z16:AB16"/>
    <mergeCell ref="AC16:AE16"/>
    <mergeCell ref="T15:V15"/>
    <mergeCell ref="W15:Y15"/>
    <mergeCell ref="Z15:AB15"/>
    <mergeCell ref="AC15:AE15"/>
    <mergeCell ref="AF15:AH15"/>
    <mergeCell ref="W16:Y16"/>
    <mergeCell ref="AF16:AH16"/>
    <mergeCell ref="T16:V16"/>
    <mergeCell ref="O32:P32"/>
    <mergeCell ref="Q32:T32"/>
    <mergeCell ref="U32:W32"/>
    <mergeCell ref="L34:N34"/>
    <mergeCell ref="L35:N35"/>
    <mergeCell ref="L37:N37"/>
    <mergeCell ref="P40:S40"/>
    <mergeCell ref="P43:S43"/>
    <mergeCell ref="P44:S44"/>
    <mergeCell ref="L40:N40"/>
    <mergeCell ref="L41:N41"/>
    <mergeCell ref="P41:S41"/>
    <mergeCell ref="L42:N42"/>
    <mergeCell ref="P42:S42"/>
    <mergeCell ref="L43:N43"/>
    <mergeCell ref="L44:N44"/>
    <mergeCell ref="Q31:T31"/>
    <mergeCell ref="U31:W31"/>
    <mergeCell ref="O29:P29"/>
    <mergeCell ref="Q29:T29"/>
    <mergeCell ref="U29:W29"/>
    <mergeCell ref="O30:P30"/>
    <mergeCell ref="Q30:T30"/>
    <mergeCell ref="U30:W30"/>
    <mergeCell ref="O31:P31"/>
    <mergeCell ref="Q28:T28"/>
    <mergeCell ref="U28:W28"/>
    <mergeCell ref="O26:P26"/>
    <mergeCell ref="Q26:T26"/>
    <mergeCell ref="U26:W26"/>
    <mergeCell ref="O27:P27"/>
    <mergeCell ref="Q27:T27"/>
    <mergeCell ref="U27:W27"/>
    <mergeCell ref="O28:P28"/>
    <mergeCell ref="AC23:AD23"/>
    <mergeCell ref="AE23:AH23"/>
    <mergeCell ref="AC18:AE18"/>
    <mergeCell ref="AF18:AH18"/>
    <mergeCell ref="AC19:AE19"/>
    <mergeCell ref="AF19:AH19"/>
    <mergeCell ref="AC20:AE20"/>
    <mergeCell ref="AF20:AH20"/>
    <mergeCell ref="AE22:AH22"/>
    <mergeCell ref="I18:K18"/>
    <mergeCell ref="I19:K19"/>
    <mergeCell ref="F28:G29"/>
    <mergeCell ref="F30:G31"/>
    <mergeCell ref="I34:K34"/>
    <mergeCell ref="I35:K35"/>
    <mergeCell ref="B41:B44"/>
    <mergeCell ref="I20:K20"/>
    <mergeCell ref="I21:K21"/>
    <mergeCell ref="C24:D25"/>
    <mergeCell ref="C26:D27"/>
    <mergeCell ref="F26:H27"/>
    <mergeCell ref="I26:J27"/>
    <mergeCell ref="D37:H37"/>
    <mergeCell ref="F24:K25"/>
    <mergeCell ref="I8:K8"/>
    <mergeCell ref="I9:K9"/>
    <mergeCell ref="I10:K10"/>
    <mergeCell ref="I13:K13"/>
    <mergeCell ref="I12:K12"/>
    <mergeCell ref="I14:K14"/>
    <mergeCell ref="I15:K15"/>
    <mergeCell ref="I16:K16"/>
    <mergeCell ref="I17:K17"/>
    <mergeCell ref="I11:K11"/>
    <mergeCell ref="T9:V9"/>
    <mergeCell ref="T10:V10"/>
    <mergeCell ref="T11:V11"/>
    <mergeCell ref="T12:V12"/>
    <mergeCell ref="T13:V13"/>
    <mergeCell ref="W4:Y4"/>
    <mergeCell ref="Z4:AB4"/>
    <mergeCell ref="AC4:AE4"/>
    <mergeCell ref="AF4:AH4"/>
    <mergeCell ref="Z5:AB5"/>
    <mergeCell ref="AC5:AE5"/>
    <mergeCell ref="T5:V5"/>
    <mergeCell ref="W5:Y5"/>
    <mergeCell ref="W8:Y8"/>
    <mergeCell ref="Z8:AB8"/>
    <mergeCell ref="AC8:AE8"/>
    <mergeCell ref="AF8:AH8"/>
    <mergeCell ref="W9:Y9"/>
    <mergeCell ref="AF9:AH9"/>
    <mergeCell ref="W12:Y12"/>
    <mergeCell ref="Z12:AB12"/>
    <mergeCell ref="AC12:AE12"/>
    <mergeCell ref="AF12:AH12"/>
    <mergeCell ref="W13:Y13"/>
    <mergeCell ref="B2:Z2"/>
    <mergeCell ref="W3:Y3"/>
    <mergeCell ref="Z3:AB3"/>
    <mergeCell ref="AC3:AE3"/>
    <mergeCell ref="AF3:AH3"/>
    <mergeCell ref="C4:C7"/>
    <mergeCell ref="AF5:AH5"/>
    <mergeCell ref="Z11:AB11"/>
    <mergeCell ref="AC11:AE11"/>
    <mergeCell ref="Z9:AB9"/>
    <mergeCell ref="AC9:AE9"/>
    <mergeCell ref="W10:Y10"/>
    <mergeCell ref="Z10:AB10"/>
    <mergeCell ref="AC10:AE10"/>
    <mergeCell ref="AF10:AH10"/>
    <mergeCell ref="W11:Y11"/>
    <mergeCell ref="AF11:AH11"/>
    <mergeCell ref="D4:F7"/>
    <mergeCell ref="G4:H4"/>
    <mergeCell ref="G5:H5"/>
    <mergeCell ref="G6:H6"/>
    <mergeCell ref="T3:V3"/>
    <mergeCell ref="T4:V4"/>
    <mergeCell ref="T8:V8"/>
    <mergeCell ref="O4:Q7"/>
    <mergeCell ref="T6:V6"/>
    <mergeCell ref="T7:V7"/>
    <mergeCell ref="W6:Y6"/>
    <mergeCell ref="Z6:AB6"/>
    <mergeCell ref="AC6:AE6"/>
    <mergeCell ref="AF6:AH6"/>
    <mergeCell ref="I7:K7"/>
    <mergeCell ref="W7:AH7"/>
    <mergeCell ref="I4:K4"/>
    <mergeCell ref="N4:N7"/>
    <mergeCell ref="I5:K5"/>
    <mergeCell ref="I6:K6"/>
  </mergeCells>
  <phoneticPr fontId="28"/>
  <hyperlinks>
    <hyperlink ref="U25" r:id="rId1" xr:uid="{00000000-0004-0000-0000-000000000000}"/>
  </hyperlinks>
  <pageMargins left="0.25" right="0.25" top="0.75" bottom="0.75" header="0" footer="0"/>
  <pageSetup paperSize="9" fitToHeight="0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38100</xdr:colOff>
                    <xdr:row>34</xdr:row>
                    <xdr:rowOff>19050</xdr:rowOff>
                  </from>
                  <to>
                    <xdr:col>2</xdr:col>
                    <xdr:colOff>285750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19050</xdr:rowOff>
                  </from>
                  <to>
                    <xdr:col>2</xdr:col>
                    <xdr:colOff>285750</xdr:colOff>
                    <xdr:row>36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</xdr:col>
                    <xdr:colOff>38100</xdr:colOff>
                    <xdr:row>40</xdr:row>
                    <xdr:rowOff>57150</xdr:rowOff>
                  </from>
                  <to>
                    <xdr:col>2</xdr:col>
                    <xdr:colOff>285750</xdr:colOff>
                    <xdr:row>40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2</xdr:col>
                    <xdr:colOff>38100</xdr:colOff>
                    <xdr:row>41</xdr:row>
                    <xdr:rowOff>47625</xdr:rowOff>
                  </from>
                  <to>
                    <xdr:col>2</xdr:col>
                    <xdr:colOff>285750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57150</xdr:rowOff>
                  </from>
                  <to>
                    <xdr:col>2</xdr:col>
                    <xdr:colOff>285750</xdr:colOff>
                    <xdr:row>42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76200</xdr:rowOff>
                  </from>
                  <to>
                    <xdr:col>2</xdr:col>
                    <xdr:colOff>285750</xdr:colOff>
                    <xdr:row>43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ライフプラン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OKUBO KENTO</dc:creator>
  <cp:lastModifiedBy>OKUBO KENTO</cp:lastModifiedBy>
  <dcterms:created xsi:type="dcterms:W3CDTF">2022-06-26T03:28:06Z</dcterms:created>
  <dcterms:modified xsi:type="dcterms:W3CDTF">2022-06-26T03:32:57Z</dcterms:modified>
</cp:coreProperties>
</file>